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5385" activeTab="0"/>
  </bookViews>
  <sheets>
    <sheet name="IS" sheetId="1" r:id="rId1"/>
    <sheet name="BS" sheetId="2" r:id="rId2"/>
    <sheet name="Equity" sheetId="3" r:id="rId3"/>
    <sheet name="CF" sheetId="4" r:id="rId4"/>
    <sheet name="InterimNotes" sheetId="5" r:id="rId5"/>
    <sheet name="BursaNotes" sheetId="6" r:id="rId6"/>
    <sheet name="Litigation" sheetId="7" r:id="rId7"/>
  </sheets>
  <externalReferences>
    <externalReference r:id="rId10"/>
  </externalReferences>
  <definedNames>
    <definedName name="_xlnm.Print_Area" localSheetId="5">'BursaNotes'!$A$1:$I$162</definedName>
    <definedName name="_xlnm.Print_Area" localSheetId="4">'InterimNotes'!$A$1:$I$140</definedName>
    <definedName name="_xlnm.Print_Area" localSheetId="6">'Litigation'!$A$1:$F$34</definedName>
    <definedName name="_xlnm.Print_Titles" localSheetId="5">'BursaNotes'!$1:$5</definedName>
    <definedName name="_xlnm.Print_Titles" localSheetId="4">'InterimNotes'!$1:$5</definedName>
    <definedName name="_xlnm.Print_Titles" localSheetId="6">'Litigation'!$1:$4</definedName>
  </definedNames>
  <calcPr fullCalcOnLoad="1"/>
</workbook>
</file>

<file path=xl/sharedStrings.xml><?xml version="1.0" encoding="utf-8"?>
<sst xmlns="http://schemas.openxmlformats.org/spreadsheetml/2006/main" count="450" uniqueCount="336">
  <si>
    <t>Deferred tax assets</t>
  </si>
  <si>
    <t>Minority interest</t>
  </si>
  <si>
    <t>FRS 107</t>
  </si>
  <si>
    <t>Cash Flow Statements</t>
  </si>
  <si>
    <t>FRS 111</t>
  </si>
  <si>
    <t>Construction Contracts</t>
  </si>
  <si>
    <t>FRS 112</t>
  </si>
  <si>
    <t>Income Taxes</t>
  </si>
  <si>
    <t>FRS 118</t>
  </si>
  <si>
    <t>Amendments to FRS 121</t>
  </si>
  <si>
    <t>FRS 134</t>
  </si>
  <si>
    <t>FRS 137</t>
  </si>
  <si>
    <t>Interim Financial Reporting</t>
  </si>
  <si>
    <t>Provisions, Contingent Liabilities and Contingent Assets</t>
  </si>
  <si>
    <t>There were no other issuance, cancellation, repurchase, resale and repayment of debt securities of the Group and equity securities of the Company as at the date of this report.</t>
  </si>
  <si>
    <t>The valuation of property, plant and equipment has been brought forward without amendment from the previous audited financial statements.</t>
  </si>
  <si>
    <t xml:space="preserve"> </t>
  </si>
  <si>
    <t xml:space="preserve">FORMIS RESOURCES BERHAD </t>
  </si>
  <si>
    <t>Incorporated in Malaysia</t>
  </si>
  <si>
    <t>CONDENSED CONSOLIDATED INCOME STATEMENT</t>
  </si>
  <si>
    <t>(The figures have not been audited)</t>
  </si>
  <si>
    <t>INDIVIDUAL QUARTER</t>
  </si>
  <si>
    <t>CUMULATIVE PERIOD</t>
  </si>
  <si>
    <t>CURRENT YEAR QUARTER</t>
  </si>
  <si>
    <t>PRECEDING YEAR CORRESPONDING QUARTER</t>
  </si>
  <si>
    <t>CURRENT YEAR-TO-DATE</t>
  </si>
  <si>
    <t>PRECEDING YEAR  CORRESPONDING PERIOD</t>
  </si>
  <si>
    <t>RM'000</t>
  </si>
  <si>
    <t>Revenue</t>
  </si>
  <si>
    <t>Cost of sales</t>
  </si>
  <si>
    <t>Gross profits</t>
  </si>
  <si>
    <t>Other operating income</t>
  </si>
  <si>
    <t>Other operating expenses</t>
  </si>
  <si>
    <t>Finance costs</t>
  </si>
  <si>
    <t>Attributable to:-</t>
  </si>
  <si>
    <t>Equity holders of the parent</t>
  </si>
  <si>
    <t>-Basic</t>
  </si>
  <si>
    <t xml:space="preserve">-Diluted </t>
  </si>
  <si>
    <t>CONDENSED CONSOLIDATED STATEMENT OF CHANGES IN EQUITY</t>
  </si>
  <si>
    <t>Ordinary shares</t>
  </si>
  <si>
    <t>Share premium</t>
  </si>
  <si>
    <t>Total equity</t>
  </si>
  <si>
    <t>RM’000</t>
  </si>
  <si>
    <t>Exchange fluctuation reserves arising from</t>
  </si>
  <si>
    <t xml:space="preserve">  translation of foreign subsidiary company during</t>
  </si>
  <si>
    <t>CONDENSED CONSOLIDATED STATEMENT OF CHANGES IN EQUITY  (Cont')</t>
  </si>
  <si>
    <t>CONDENSED CONSOLIDATED BALANCE SHEET</t>
  </si>
  <si>
    <t>Unaudited</t>
  </si>
  <si>
    <t>Audited</t>
  </si>
  <si>
    <t>As at End of Current Financial Year</t>
  </si>
  <si>
    <t>As at Preceding Financial Year End</t>
  </si>
  <si>
    <t>Non-Current Assets</t>
  </si>
  <si>
    <t>Property, plant and equipment</t>
  </si>
  <si>
    <t>Software development costs</t>
  </si>
  <si>
    <t>Other investments</t>
  </si>
  <si>
    <t>Current Assets</t>
  </si>
  <si>
    <t>Inventories</t>
  </si>
  <si>
    <t>Trade receivables</t>
  </si>
  <si>
    <t>Tax recoverables</t>
  </si>
  <si>
    <t>Cash and bank balances</t>
  </si>
  <si>
    <t>TOTAL ASSETS</t>
  </si>
  <si>
    <t>EQUITY AND LIABILITIES</t>
  </si>
  <si>
    <t>Non-Current Liabilities</t>
  </si>
  <si>
    <t>Borrowings</t>
  </si>
  <si>
    <t>Provision for post-employment benefits</t>
  </si>
  <si>
    <t>Deferred tax liabilities</t>
  </si>
  <si>
    <t>Current Liabilities</t>
  </si>
  <si>
    <t>Trade payables</t>
  </si>
  <si>
    <t>TOTAL EQUITY AND LIABILITIES</t>
  </si>
  <si>
    <t>CONDENSED CONSOLIDATED CASH FLOW STATEMENT</t>
  </si>
  <si>
    <t>CUMULATIVE QUARTER</t>
  </si>
  <si>
    <t>PRECEDING YEAR CORRESPONDING PERIOD</t>
  </si>
  <si>
    <t>CASH FLOWS FROM OPERATING ACTIVITIES</t>
  </si>
  <si>
    <t>Adjustment for non-cash items</t>
  </si>
  <si>
    <t>Net changes in assets</t>
  </si>
  <si>
    <t>Net changes in liabilities</t>
  </si>
  <si>
    <t>CASH FLOWS FROM INVESTING ACTIVITIES</t>
  </si>
  <si>
    <t>CASH FLOWS FROM FINANCING ACTIVITIES</t>
  </si>
  <si>
    <t>Exchange differences</t>
  </si>
  <si>
    <t xml:space="preserve">    to banks.</t>
  </si>
  <si>
    <t>FORMIS RESOURCES BERHAD ("FRB")</t>
  </si>
  <si>
    <t>Additional information required by Bursa Securities Listing Requirements</t>
  </si>
  <si>
    <t>Review of performance</t>
  </si>
  <si>
    <t>Variation of results against preceding quarter</t>
  </si>
  <si>
    <t>3 months</t>
  </si>
  <si>
    <t>ended</t>
  </si>
  <si>
    <t>Current year prospects</t>
  </si>
  <si>
    <t>Profit forecast</t>
  </si>
  <si>
    <t>Not applicable.</t>
  </si>
  <si>
    <t>Preceding Year</t>
  </si>
  <si>
    <t>Current Year</t>
  </si>
  <si>
    <t>Corresponding</t>
  </si>
  <si>
    <t>Current</t>
  </si>
  <si>
    <t>Quarter</t>
  </si>
  <si>
    <t>Period</t>
  </si>
  <si>
    <t>Deferred taxation</t>
  </si>
  <si>
    <t>Unquoted investments and properties</t>
  </si>
  <si>
    <t>Marketable securities</t>
  </si>
  <si>
    <t>3 months ended</t>
  </si>
  <si>
    <t>Sales proceeds on disposal</t>
  </si>
  <si>
    <t>Long term</t>
  </si>
  <si>
    <t>Short term</t>
  </si>
  <si>
    <t>Total</t>
  </si>
  <si>
    <t>At cost:</t>
  </si>
  <si>
    <t xml:space="preserve"> - Quoted</t>
  </si>
  <si>
    <t xml:space="preserve"> - Unquoted</t>
  </si>
  <si>
    <t>At book value:</t>
  </si>
  <si>
    <t>At market value:</t>
  </si>
  <si>
    <t>Status of corporate proposals</t>
  </si>
  <si>
    <t>Borrowings and debts securities</t>
  </si>
  <si>
    <t>Total borrowings</t>
  </si>
  <si>
    <t>Off balance sheet financial instruments</t>
  </si>
  <si>
    <t>Exercise period</t>
  </si>
  <si>
    <t>LCC &amp; RL</t>
  </si>
  <si>
    <t>FHB</t>
  </si>
  <si>
    <t>Changes in material litigation</t>
  </si>
  <si>
    <t>Please refer to the Summary of Material Litigation attached for further details.</t>
  </si>
  <si>
    <t>Dividends</t>
  </si>
  <si>
    <t>(a)</t>
  </si>
  <si>
    <t>WA number of ordinary shares in issue ('000)</t>
  </si>
  <si>
    <t>(b)</t>
  </si>
  <si>
    <t>Notes to the Interim Financial Report</t>
  </si>
  <si>
    <t>Basis of preparation</t>
  </si>
  <si>
    <t>The interim financial statements are unaudited and have been prepared in accordance with the requirements of Financial Reporting Standard ("FRS") 134, Interim Financial Reporting and paragraph 9.22 of the Listing Requirements of Bursa Malaysia Securities Berhad.</t>
  </si>
  <si>
    <t>Changes in accounting policies</t>
  </si>
  <si>
    <t>Seasonal and cyclical factors</t>
  </si>
  <si>
    <t>Unusual items due to their nature, size or incidence</t>
  </si>
  <si>
    <t>Profit before taxation</t>
  </si>
  <si>
    <t>Material changes in estimates</t>
  </si>
  <si>
    <t>Debt and equity securities</t>
  </si>
  <si>
    <t>Dividends paid</t>
  </si>
  <si>
    <t>Segmental reporting</t>
  </si>
  <si>
    <t>IT business</t>
  </si>
  <si>
    <t>Others</t>
  </si>
  <si>
    <t>Adjustment/ Eliminations</t>
  </si>
  <si>
    <t>External sales</t>
  </si>
  <si>
    <t>Inter segment sales</t>
  </si>
  <si>
    <t>Segment results</t>
  </si>
  <si>
    <t>Interest expense</t>
  </si>
  <si>
    <t>Interest Income</t>
  </si>
  <si>
    <t>Total sales</t>
  </si>
  <si>
    <t>Carrying amount of revalued assets</t>
  </si>
  <si>
    <t>Subsequent events</t>
  </si>
  <si>
    <t>Changes in contingent liabilities or contingent assets</t>
  </si>
  <si>
    <t xml:space="preserve">       </t>
  </si>
  <si>
    <t>Capital commitments</t>
  </si>
  <si>
    <t>Tax paid</t>
  </si>
  <si>
    <t>Tax refund</t>
  </si>
  <si>
    <t>Interest received</t>
  </si>
  <si>
    <t>Dividend received</t>
  </si>
  <si>
    <t>Interest paid</t>
  </si>
  <si>
    <t>Saved as disclosed in note 2 and note 6 of this report, there were no items affecting the assets, liabilities, equity, net income, or cash flows that are unusual because of their nature, size, or incidence.</t>
  </si>
  <si>
    <t>Gain on disposal</t>
  </si>
  <si>
    <t>Changes in the composition of the group</t>
  </si>
  <si>
    <t>Saved as disclosed above, there were no other changes on contingent liabilities or contingent assets of the Group.</t>
  </si>
  <si>
    <t>Other receivables, deposits and prepayments</t>
  </si>
  <si>
    <t>Other payables, deposits and accruals</t>
  </si>
  <si>
    <t>Total Sales</t>
  </si>
  <si>
    <t>- origination and reversal of temporary differences</t>
  </si>
  <si>
    <t>RM'm</t>
  </si>
  <si>
    <t>- to financial institution for facilities granted to a subsidiary</t>
  </si>
  <si>
    <t>The following agreements have been entered by the subsidiaries of the group:-</t>
  </si>
  <si>
    <t>FORMIS RESOURCES BERHAD</t>
  </si>
  <si>
    <t>A.</t>
  </si>
  <si>
    <t>MATERIAL LITIGATION AGAINST THE GROUP</t>
  </si>
  <si>
    <t>No.</t>
  </si>
  <si>
    <t>Parties to the Suit</t>
  </si>
  <si>
    <t>Case / Summons No.</t>
  </si>
  <si>
    <t>Court</t>
  </si>
  <si>
    <t>Latest Status</t>
  </si>
  <si>
    <t>Nik Roseli Mahmood  vs. 1. Man Yau Holdings Berhad  2.  Malaysian International Merchant Bankers</t>
  </si>
  <si>
    <t>Suit No. S4-23-124-2001</t>
  </si>
  <si>
    <t xml:space="preserve">In the meantime, a bankruptcy search on the plaintiff has revealed that he has been made a bankrupt on 25 August 2004.  </t>
  </si>
  <si>
    <t>As such, the above suit will not be able to proceed unless leave is obtained from the Insolvency Officer. To date, we have not received any such notice.</t>
  </si>
  <si>
    <t>B.</t>
  </si>
  <si>
    <t>MATERIAL LITIGATION FOR THE GROUP</t>
  </si>
  <si>
    <t>Continuous Network Advisers Sdn. Bhd. vs. PCI Solutions (M) Sdn. Bhd. (Formerly known as CY Computer &amp; Software House (M) Sdn. Bhd.)</t>
  </si>
  <si>
    <t>Suit No. D8-22-1604-2003</t>
  </si>
  <si>
    <t xml:space="preserve">An application by a third party to wind up the Defendant has been granted on 13 May 2004.  Proof of debt form filed on 3 March 2005. </t>
  </si>
  <si>
    <t>First Solution Sdn. Bhd.  vs. Neuronet (Malaysia) Sdn. Bhd.</t>
  </si>
  <si>
    <t>Suit No. D6-22-1986-00</t>
  </si>
  <si>
    <t>Formis Network Services Sdn. Bhd. vs. Binet Marketing Sdn. Bhd.</t>
  </si>
  <si>
    <t>Suit No. D6-22-600-2004</t>
  </si>
  <si>
    <t xml:space="preserve">Judgement for the sum of RM365,090.00 plus interest at the rate of 8% per annum on the sum of RM365,090.00 to be calculated from 7 May 2003 till the date of full realisation and costs was obtained against the Defendant on 27 October 2003 upon their failure to enter an appearance. </t>
  </si>
  <si>
    <t>By agreement between the parties, pleadings in this matter are to be deemed closed 14 days after written notice by either party. This agreement was reached to allow Binet to consider their position, in light of the aforesaid application having been allowed. To date, neither party has issued such notice.</t>
  </si>
  <si>
    <t>31.03.2008</t>
  </si>
  <si>
    <t>Net cash from / (used in) operating activities</t>
  </si>
  <si>
    <t>Current year-to-date</t>
  </si>
  <si>
    <t>Other receivables</t>
  </si>
  <si>
    <t>30.06.2008</t>
  </si>
  <si>
    <t>Balance as at 1 April 2008</t>
  </si>
  <si>
    <t xml:space="preserve">  the financial period</t>
  </si>
  <si>
    <t>Cash and cash equivalents at 1 April 2008/2007*</t>
  </si>
  <si>
    <t xml:space="preserve">*  Cash and cash equivalents at the beginning and end of the financial period are net of deposits pledged </t>
  </si>
  <si>
    <t xml:space="preserve"> Year-To-Date</t>
  </si>
  <si>
    <t>Balance as at 1 April 2007</t>
  </si>
  <si>
    <t>Tax expense</t>
  </si>
  <si>
    <t>Current period-to-date</t>
  </si>
  <si>
    <t>Diluted earnings per ordinary share (sen)</t>
  </si>
  <si>
    <t xml:space="preserve">Fully diluted earnings per ordinary share is calculated based on the Group's adjusted profit after tax and minority interests divided by the enlarged WA number of ordinary shares in issue and issuable during the financial period. </t>
  </si>
  <si>
    <t>The interim financial statements should be read in conjunction with the audited financial statements for the financial year ended 31 March 2008.  The explanatory notes attached to the interim financial statements provide an explanation of events and transactions that are significant to an understanding of the changes in the financial position and performance of the Group since the year ended 31 March 2008.</t>
  </si>
  <si>
    <t>Discontinued Operations</t>
  </si>
  <si>
    <t>Net assets attributable to discontinued operations</t>
  </si>
  <si>
    <t>The Board of Directors expects the performance for the Group for the next financial quarter to be satisfactory.</t>
  </si>
  <si>
    <t>The Group's effective tax rate for the current financial quarter is higher than the statutory tax rate as profits of subsidiaries cannot be set-off against losses of other subsidiaries for tax purposes as these subsidiaries have not able to satisfy the conditions for group relief and certain expenses were disallowed for tax deductions.</t>
  </si>
  <si>
    <t>No dividends have been recommended during the financial period under review.</t>
  </si>
  <si>
    <t>Net profit for the financial period</t>
  </si>
  <si>
    <t>Net cash generated from / (used in) operations</t>
  </si>
  <si>
    <t>Placement of fixed deposits pledged</t>
  </si>
  <si>
    <t>Net increase / (decrease) in cash and cash equivalents</t>
  </si>
  <si>
    <t xml:space="preserve">Current </t>
  </si>
  <si>
    <t>Year-to-Date</t>
  </si>
  <si>
    <t>Investment property</t>
  </si>
  <si>
    <t>Goodwill</t>
  </si>
  <si>
    <t>Assets of disposal groups classified as held for sale</t>
  </si>
  <si>
    <t>Equity attributable to equity holders of the Company</t>
  </si>
  <si>
    <t>Share capital</t>
  </si>
  <si>
    <t>Other reserves</t>
  </si>
  <si>
    <t>Retained earnings</t>
  </si>
  <si>
    <t>TOTAL EQUITY</t>
  </si>
  <si>
    <t>Taxation</t>
  </si>
  <si>
    <t>Liabilities of disposal groups classified as held for sale</t>
  </si>
  <si>
    <t>TOTAL LIABILITIES</t>
  </si>
  <si>
    <t>&lt;------------------ Attributable to equity holders of the Company ----------------&gt;</t>
  </si>
  <si>
    <t>Irredeemable cumulative convertible preference shares ("ICPS")</t>
  </si>
  <si>
    <t>Exchange translation reserve</t>
  </si>
  <si>
    <t>Interest received from overdue accounts</t>
  </si>
  <si>
    <t>The significant accounting policies adopted are consistent with those of the audited financial statements for the year ended 31 March 2008 except for the adoption of the following new/revised FRS which are mandatory for annual periods beginning on or after 1 July 2007 : -</t>
  </si>
  <si>
    <t>The Effects of Changes in Foreign Exchange Rates - Net Investment in Foreign Operation</t>
  </si>
  <si>
    <t xml:space="preserve">The adoption of the new/revised FRS does not result in significant changes in accounting policies of the Group.  </t>
  </si>
  <si>
    <t>The independent auditors' report on the annual audited financial statements for the financial year ended 31 March 2008 was not qualified.</t>
  </si>
  <si>
    <t>Qualification of independent auditors' report on preceding annual audited financial statements</t>
  </si>
  <si>
    <t>On 19 June 2008, the Company entered into a Conditional Share Sale Agreement with Mr Devaharan A/L Appukutten in relation to disposal of entire equity interest in Dynamic Concept Resources Sdn Bhd ("DCR"), a wholly owned subsidiary of the Company, comprising 2 ordinary shares of RM1.00 each for a total consideration of RM2.00. The proposed disposal has yet to be completed as at the date of this report. DCR has been classified as disposal group held for sale.</t>
  </si>
  <si>
    <t>There is no financial impact on the results and cashflows of DCR to the Group as DCR is currently dormant.</t>
  </si>
  <si>
    <t>Assets of disposal group classified as held for sale :</t>
  </si>
  <si>
    <t>Liabilities of disposal group classified as held for sale :</t>
  </si>
  <si>
    <t>- to financial institutions for facilities granted to a subsidiary</t>
  </si>
  <si>
    <t xml:space="preserve">Details of disposal of quoted investments were as follows: </t>
  </si>
  <si>
    <t xml:space="preserve">Short term bank borrowings </t>
  </si>
  <si>
    <t xml:space="preserve"> - unsecured</t>
  </si>
  <si>
    <t xml:space="preserve"> - secured</t>
  </si>
  <si>
    <t>Long term bank borrowings</t>
  </si>
  <si>
    <t xml:space="preserve"> -  secured</t>
  </si>
  <si>
    <t>All borrowings are denominated in Ringgit Malaysia.</t>
  </si>
  <si>
    <t>Put Option</t>
  </si>
  <si>
    <t>No. of shares outstanding</t>
  </si>
  <si>
    <t>under the options</t>
  </si>
  <si>
    <t>Both LCC &amp; RL shall only be entitled to exercise the put option at any time in an event of a change in certain substantial shareholders of Perduren (M) Berhad, the former ultimate holding company.</t>
  </si>
  <si>
    <t>Call Option</t>
  </si>
  <si>
    <t>FHB shall only be entitled to exercise the call option in respect of not more than 63,000 ordinary shares in DGB at any one calendar year commencing from the first anniversary date of the sale and option agreement.</t>
  </si>
  <si>
    <t>Fully Diluted Earnings per ordinary share</t>
  </si>
  <si>
    <t>Option exercisable by</t>
  </si>
  <si>
    <t>(The Condensed Consolidated Balance Sheet should be read in conjunction with the Annual Audited Financial Statements for the financial year ended 31 March 2008.)</t>
  </si>
  <si>
    <t>(The Condensed Consolidated Income Statement should be read in conjunction with the Annual Audited Financial Statements for the financial year ended 31 March 2008.)</t>
  </si>
  <si>
    <t>(The Condensed Consolidated Statement of Changes in Equity should be read in conjunction with the Annual Audited Financial Statements for the financial year ended 31 March 2008.)</t>
  </si>
  <si>
    <t>(The Condensed Consolidated Cash Flow Statement should be read in conjunction with the Annual Audited Financial Statements for the financial year ended 31 March 2008.)</t>
  </si>
  <si>
    <t>Hire purchase and lease creditors</t>
  </si>
  <si>
    <t>Distributable retained earnings</t>
  </si>
  <si>
    <t>As at the date of this report, the Group has not adopted FRS 139 Financial Instruments: Recognition and Measurement and the consequential amendments resulting from FRS 139 which effective date is deferred to a date to be announced by the Malaysian Accounting Standards Board ("MASB"). FRS 139 establishes the principles for the recognition and measurement of financial assets and financial liabilities including circumstances under which hedge accounting is permitted. By virtue of the exemption provided under paragraph 103AB of FRS 139, the impact of applying FRS 139 on its financial statements upon first adoption of the standard as required by paragraph 30(b) of FRS 108 is not disclosed.</t>
  </si>
  <si>
    <t>There were no material changes in estimates of amounts reported in prior financial years. Thus, there is no material effect in the financial statements of the current financial quarter.</t>
  </si>
  <si>
    <t>Suit No. : S2-22-622-2008</t>
  </si>
  <si>
    <t>FOR THE FINANCIAL PERIOD ENDED 30 SEPTEMBER 2008</t>
  </si>
  <si>
    <t>30.09.2008</t>
  </si>
  <si>
    <t>30.09.2007</t>
  </si>
  <si>
    <t>AS AT 30 SEPTEMBER 2008</t>
  </si>
  <si>
    <t>Six Months Financial Period Ended 30 September 2008</t>
  </si>
  <si>
    <t>Balance as at 30 September 2008</t>
  </si>
  <si>
    <t>FOR THE FINANCIAL PERIOD ENDED 30 SEPTEMBER 2007</t>
  </si>
  <si>
    <t>Six Months Financial Period Ended 30 September 2007</t>
  </si>
  <si>
    <t>Balance as at 30 September 2007</t>
  </si>
  <si>
    <t>Conversion of ICPS</t>
  </si>
  <si>
    <t>For the Second Quarter Ended 30 September 2008</t>
  </si>
  <si>
    <t>Profit before tax</t>
  </si>
  <si>
    <t>As at 30 September 2008, the quoted investments included in other investments are as follows: -</t>
  </si>
  <si>
    <t>The Group's bank borrowings as at 30 September 2008 are as follows:</t>
  </si>
  <si>
    <t>Profit for the financial period</t>
  </si>
  <si>
    <t>Profit per ordinary share (sen)</t>
  </si>
  <si>
    <t>Profit per ordinary share</t>
  </si>
  <si>
    <t>Basic Profit per ordinary share</t>
  </si>
  <si>
    <t>Basic profit per ordinary share for the financial year is calculated based on the Group's profit after tax and minority interests divided by the weighted average ("WA") number of ordinary shares in issue during the financial period.</t>
  </si>
  <si>
    <t>Profit after tax and minority interests (RM'000)</t>
  </si>
  <si>
    <t>Basic profit per ordinary share (sen)</t>
  </si>
  <si>
    <t>Operating profit before working capital changes</t>
  </si>
  <si>
    <t>Drawndown from financial institutions</t>
  </si>
  <si>
    <t>Net cash from financing activities</t>
  </si>
  <si>
    <t>The business of the Group was not affected by any significant seasonal and cyclical factors during the financial period under review.</t>
  </si>
  <si>
    <t>- tax income resulting from reduction in tax rate</t>
  </si>
  <si>
    <t>FRB</t>
  </si>
  <si>
    <t>- to leasing parties for leasing facilities to subsidiaries</t>
  </si>
  <si>
    <t>Corporate Guarantee cancelled by the following companies for the quarter in review are as follows:-</t>
  </si>
  <si>
    <t>FCS</t>
  </si>
  <si>
    <t xml:space="preserve">There were no other changes in the composition of the Group during the current financial quarter and financial period-to-date. </t>
  </si>
  <si>
    <t>No dividend has been paid in the current financial quarter and financial period-to-date.</t>
  </si>
  <si>
    <t>(c)</t>
  </si>
  <si>
    <t>The assets and liabilities of DCR classified as held for sale after eliminating inter-company items as at 30 September 2008 are as follows:-</t>
  </si>
  <si>
    <t>There were no capital commitments during the financial period under review.</t>
  </si>
  <si>
    <t xml:space="preserve">The Group recorded RM101.7 million of revenue in the current quarter under review, an increase of approximately 8.0% from RM94.1 million in the corresponding quarter of the preceding financial year. </t>
  </si>
  <si>
    <t>Malaysian taxation</t>
  </si>
  <si>
    <t xml:space="preserve">- current period </t>
  </si>
  <si>
    <t>Net cash used in investing activities</t>
  </si>
  <si>
    <t>Cash and cash equivalents at 30 September 2008/2007*</t>
  </si>
  <si>
    <t xml:space="preserve">On 14th October 2008, Formis Holdings Berhad ("FHB"), a wholly owned subsidiary of the Company, has completed its proposed acquisition of an additional 10% equity interest in Diversified Gateway Berhad ("DGB") comprising 63,000 ordinary shares for a total cash consideration of RM12,312,268.45 which was announced on 12th September 2008. </t>
  </si>
  <si>
    <t>There were no other material events subsequent to the end of the current financial period under review.</t>
  </si>
  <si>
    <t>The group's profit before tax for the current quarter under review has increased by 61.0% as compared to the results of the preceding quarter mainly attributable to higher gross margin achieved for this quarter in review.</t>
  </si>
  <si>
    <t>The proposed exercise has been completed on 14th October 2008.</t>
  </si>
  <si>
    <t>There were no other corporate proposals announced or outstanding as at the date of this report.</t>
  </si>
  <si>
    <t>A Sale and Purchase Agreement dated 31st December 2007 to dispose a shop lot for RM780,000. The sale of this property has been completed on 28th October 2008 and the gain on disposal amounting RM152,750 will be accounted for in the financial statements in the subsequent financial quarter.</t>
  </si>
  <si>
    <t>(d)</t>
  </si>
  <si>
    <t>A Sale and Purchase Agreement dated 29th September 2008 to dispose a 31 storey office building complex and a bungalow house for RM70,500,000. Pursuant to a Rescue Cum Restructuring Scheme undertaken by the Company in year 2001, the proceeds from the sales of these properties are to be utilised to settle the outstanding bank borrowings of certain subsidiaries of the Group with no further recourse against any of the companies in the event of shortfall. Thus, the remaining of term loan will be waived by bank upon the completion of the sale transaction.</t>
  </si>
  <si>
    <t>The sales of these properties have not been accounted for in the financial statements as at the date of this report . This is due to the conditions precedent to purchase of the Sale and Purchase Agreement has yet to be fulfilled by the parties concerned.</t>
  </si>
  <si>
    <t>On 12th September 2008, Lau Chi Chiang &amp; Robin Lim Jin Hee ("LCC &amp; RL") proposed to exercise their option which require FHB to acquire 37,800 and 25,200 ordinary shares of RM1.00 each in DGB from LCC &amp; RL respectively, which are collectively an additional 10% equity interest in DGB comprising 63,000 ordinary shares to be wholly satisfied by a total cash consideration of RM12,312,268.45. With the completion of the exercise, FHB's equity interest in DGB increased from 80% to 90%.</t>
  </si>
  <si>
    <t>As at 30 September 2008, the status of the call and put options between FHB and  LCC &amp; RL in relation to the balance 10% shares in DGB after the exercise of the option on 12th September 2008 are as follows: -</t>
  </si>
  <si>
    <t>On 12th September 2008, the Company had announced the proposed acquisition by FHB for an additional 10% equity interest in DGB comprising 63,000 ordinary shares of RM1.00 each for a total cash consideration of RM12,312,268.45. The said proposed acquisition has been completed on 14th October 2008 and resulted in FHB's equity interest in DGB increased from 80% to 90%.</t>
  </si>
  <si>
    <t>Corporate Guarantees granted by the following companies for the current quarter under review are as follows:-</t>
  </si>
  <si>
    <t>The Group achieved a profit before tax of RM12.3 million for the current quarter under review, an increase of approximately RM5.7 million if compared to the corresponding quarter in the preceding financial year. The profit before tax for the current quarter under review has increased remarkably compared with the previous year’s corresponding quarter. This is mainly attributable to higher billing with an improvement in gross margin percentage.</t>
  </si>
  <si>
    <t>A Sale and Purchase Agreement dated 13th June 2006 to dispose a shop lot for RM760,000. The sale of this property has been completed on 6th October 2008 and the gain on disposal amounting RM110,000 will be accounted for in the financial statements in the subsequent financial quarter.</t>
  </si>
  <si>
    <t>A Sale and Purchase Agreement dated 16th May 2008 to purchase seven parcels of office under an office building complex for a purchase consideration of RM2,500,000. The purchase of these properties was completed on 15th July 2008, hence resulted in the increase in assets of disposal groups held for sale by the same amount.</t>
  </si>
  <si>
    <t>On 7th November 2008, the Company had announced to extend, at the request of Mr Devaharan A/L Appukutten, the Payment Date as stipulated in the Share Sale Agreement dated 19th June 2008 pertaining to the Proposed Disposal of Dynamic Concept Resources Sdn Bhd from 30th September 2008 to 31st December 2008 (Extended Payment Date).</t>
  </si>
  <si>
    <t>Suit No.9/4-535/08</t>
  </si>
  <si>
    <t>Penang Industrial Court</t>
  </si>
  <si>
    <t>The Industrial Court has fixed 13 November 2008 to file the statement of reply. On 13 November 2008, the Court Chairman has fixed 6 February 2009 for hearing of the case.</t>
  </si>
  <si>
    <t>Suit No. 9/4-534/08</t>
  </si>
  <si>
    <t>As the 1st Claimant/Azlan Shah Abdullah had passed away, the Penang Industrial Court had struck off the 1st Claimant case against WANG. The Industrial Court has fixed 13 November 2008 to file the statement of reply. On 13 November 2008, the Court Chairman has fixed 6 February 2009 for hearing of the case.</t>
  </si>
  <si>
    <t>Azlan Shah Abdullah and Another vs. Wang Corporation Sendirian Berhad ("WANG")</t>
  </si>
  <si>
    <t xml:space="preserve">Plaintiff is claiming unspecified general and special damages for defamation. The 2nd Defendant's application to strike out the case has been dismissed by the Senior Assistant Registrar. The 2nd Defendant's has appealed against the said decision. The Court has on 7 March 2005 dismissed the said appeal. The parties are currently waiting for the Court to set a date for case management.  </t>
  </si>
  <si>
    <t>On 5 August 2008, Com-Line Systems Sdn Bhd filed counter claim and Sierra Atlantic Sdn Bhd have filed defence to the counter claim. The matter was fixed for case management on 24 November 2008 before the Timbalan Pendaftar. On 24 November 2008 the Deputy Registrar has instructed the parties to file pleadings and bundles of documents. As such, the case was fixed for Case Management on 17 March 2009.</t>
  </si>
  <si>
    <t>On 5 September 2008, the High Court had adjourned the case for mention on 27 November 2008. As the notes of proceedings are still not finalised yet, the Court has therefore, fixed the matter for mention on 10 February 2009.</t>
  </si>
  <si>
    <t>Com-Line Systems Sdn. Bhd. vs. Xybase Sdn. Bhd.</t>
  </si>
  <si>
    <t>Suit No. S4-52-3507-2008</t>
  </si>
  <si>
    <t>Shah Alam Sessions Court</t>
  </si>
  <si>
    <t>On 22 September 2008, Com-Line Systems Sdn. Bhd. ("Com-Line") filed a claim against Xybase Sdn. Bhd. ("Xybase") at the Shah Alam Sessions Court for the sum of RM153,700.00 as at 11 February 2008 at the rate of 8% per annum calculated from the date of filing of summons until the date of full realisation. The claim is in respect of the balance amount due and payable by Xybase for professional services/software services rendered. The matter was fixed for mention on 17 November 2008 and now fixed for further mention on 13 January 2009 pending filing of Com-Line's application for summary judgement and Xybase's defence.</t>
  </si>
  <si>
    <t>SUMMARY OF STATUS OF LEGAL CLAIMS AS AT 28 NOVEMBER 2008</t>
  </si>
  <si>
    <t>Kuala Lumpur High Court</t>
  </si>
  <si>
    <t>Sierra Atlantic Sdn Bhd vs Com-Line Systems Sdn Bhd</t>
  </si>
  <si>
    <t>Company Winding Up No. D2-28-105-2004</t>
  </si>
  <si>
    <t>Tan Goay Hwa and Another vs. Man Yau Plastics Factory (Malaysia) Sendirian Berhad (“MYPF”)</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</si>
</sst>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quot;$&quot;#,##0.00"/>
    <numFmt numFmtId="175" formatCode="&quot;Yes&quot;;&quot;Yes&quot;;&quot;No&quot;"/>
    <numFmt numFmtId="176" formatCode="&quot;True&quot;;&quot;True&quot;;&quot;False&quot;"/>
    <numFmt numFmtId="177" formatCode="&quot;On&quot;;&quot;On&quot;;&quot;Off&quot;"/>
    <numFmt numFmtId="178" formatCode="[$€-2]\ #,##0.00_);[Red]\([$€-2]\ #,##0.00\)"/>
    <numFmt numFmtId="179" formatCode="#,##0;[Red]#,##0"/>
    <numFmt numFmtId="180" formatCode="_-* #,##0_-;\-* #,##0_-;_-* &quot;-&quot;??_-;_-@_-"/>
    <numFmt numFmtId="181" formatCode="_(* #,##0.0_);_(* \(#,##0.0\);_(* &quot;-&quot;??_);_(@_)"/>
    <numFmt numFmtId="182" formatCode="#,##0.0_);[Red]\(#,##0.0\)"/>
    <numFmt numFmtId="183" formatCode="[$-409]dddd\,\ mmmm\ dd\,\ yyyy"/>
    <numFmt numFmtId="184" formatCode="[$-409]d/mmm/yy;@"/>
    <numFmt numFmtId="185" formatCode="[$-809]d\ mmmm\ yyyy;@"/>
    <numFmt numFmtId="186" formatCode="_(* #,##0.000_);_(* \(#,##0.000\);_(* &quot;-&quot;???_);_(@_)"/>
    <numFmt numFmtId="187" formatCode="#,##0.0;[Red]\-#,##0.0"/>
    <numFmt numFmtId="188" formatCode="#,##0.000;[Red]\-#,##0.000"/>
  </numFmts>
  <fonts count="14">
    <font>
      <sz val="10"/>
      <name val="Arial"/>
      <family val="0"/>
    </font>
    <font>
      <sz val="12"/>
      <name val="Times New Roman"/>
      <family val="1"/>
    </font>
    <font>
      <b/>
      <sz val="12"/>
      <name val="Times New Roman"/>
      <family val="1"/>
    </font>
    <font>
      <b/>
      <sz val="12"/>
      <name val="Arial"/>
      <family val="2"/>
    </font>
    <font>
      <sz val="12"/>
      <name val="Arial"/>
      <family val="2"/>
    </font>
    <font>
      <i/>
      <sz val="12"/>
      <name val="Arial"/>
      <family val="2"/>
    </font>
    <font>
      <b/>
      <u val="single"/>
      <sz val="12"/>
      <name val="Arial"/>
      <family val="2"/>
    </font>
    <font>
      <sz val="11"/>
      <name val="Arial"/>
      <family val="2"/>
    </font>
    <font>
      <sz val="8"/>
      <name val="Arial"/>
      <family val="0"/>
    </font>
    <font>
      <u val="single"/>
      <sz val="10"/>
      <color indexed="36"/>
      <name val="Arial"/>
      <family val="0"/>
    </font>
    <font>
      <u val="single"/>
      <sz val="10"/>
      <color indexed="12"/>
      <name val="Arial"/>
      <family val="0"/>
    </font>
    <font>
      <sz val="13"/>
      <name val="Times New Roman"/>
      <family val="1"/>
    </font>
    <font>
      <sz val="12"/>
      <color indexed="9"/>
      <name val="Arial"/>
      <family val="2"/>
    </font>
    <font>
      <b/>
      <sz val="10"/>
      <name val="Arial"/>
      <family val="2"/>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double"/>
    </border>
    <border>
      <left>
        <color indexed="63"/>
      </left>
      <right>
        <color indexed="63"/>
      </right>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style="medium"/>
    </border>
  </borders>
  <cellStyleXfs count="22">
    <xf numFmtId="38"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6">
    <xf numFmtId="0" fontId="0" fillId="0" borderId="0" xfId="0" applyAlignment="1">
      <alignment/>
    </xf>
    <xf numFmtId="38" fontId="3" fillId="0" borderId="0" xfId="0" applyFont="1" applyAlignment="1">
      <alignment/>
    </xf>
    <xf numFmtId="38" fontId="3" fillId="0" borderId="0" xfId="0" applyFont="1" applyFill="1" applyAlignment="1">
      <alignment/>
    </xf>
    <xf numFmtId="38" fontId="3" fillId="0" borderId="0" xfId="0" applyFont="1" applyAlignment="1">
      <alignment/>
    </xf>
    <xf numFmtId="38" fontId="1" fillId="0" borderId="0" xfId="0" applyAlignment="1">
      <alignment/>
    </xf>
    <xf numFmtId="38" fontId="3" fillId="0" borderId="0" xfId="0" applyFont="1" applyFill="1" applyAlignment="1">
      <alignment/>
    </xf>
    <xf numFmtId="38" fontId="3" fillId="0" borderId="0" xfId="0" applyFont="1" applyAlignment="1">
      <alignment horizontal="center"/>
    </xf>
    <xf numFmtId="38" fontId="3" fillId="0" borderId="0" xfId="0" applyFont="1" applyAlignment="1">
      <alignment horizontal="center" wrapText="1"/>
    </xf>
    <xf numFmtId="38" fontId="3" fillId="0" borderId="0" xfId="0" applyFont="1" applyFill="1" applyAlignment="1">
      <alignment horizontal="center" wrapText="1"/>
    </xf>
    <xf numFmtId="38" fontId="3" fillId="0" borderId="0" xfId="0" applyFont="1" applyFill="1" applyAlignment="1">
      <alignment horizontal="center"/>
    </xf>
    <xf numFmtId="38" fontId="4" fillId="0" borderId="0" xfId="0" applyFont="1" applyAlignment="1">
      <alignment/>
    </xf>
    <xf numFmtId="38" fontId="4" fillId="0" borderId="0" xfId="0" applyFont="1" applyFill="1" applyAlignment="1">
      <alignment/>
    </xf>
    <xf numFmtId="38" fontId="4" fillId="0" borderId="0" xfId="0" applyFont="1" applyFill="1" applyAlignment="1">
      <alignment horizontal="center"/>
    </xf>
    <xf numFmtId="38" fontId="4" fillId="0" borderId="0" xfId="0" applyFont="1" applyAlignment="1">
      <alignment vertical="top"/>
    </xf>
    <xf numFmtId="172" fontId="4" fillId="0" borderId="0" xfId="15" applyNumberFormat="1" applyFont="1" applyAlignment="1">
      <alignment horizontal="right" vertical="top"/>
    </xf>
    <xf numFmtId="172" fontId="4" fillId="0" borderId="0" xfId="15" applyNumberFormat="1" applyFont="1" applyFill="1" applyAlignment="1">
      <alignment horizontal="right" vertical="top"/>
    </xf>
    <xf numFmtId="172" fontId="4" fillId="0" borderId="0" xfId="15" applyNumberFormat="1" applyFont="1" applyFill="1" applyAlignment="1">
      <alignment horizontal="right" vertical="top" wrapText="1"/>
    </xf>
    <xf numFmtId="38" fontId="4" fillId="0" borderId="0" xfId="0" applyFont="1" applyFill="1" applyAlignment="1">
      <alignment vertical="top"/>
    </xf>
    <xf numFmtId="172" fontId="4" fillId="0" borderId="1" xfId="15" applyNumberFormat="1" applyFont="1" applyFill="1" applyBorder="1" applyAlignment="1">
      <alignment horizontal="right" vertical="top"/>
    </xf>
    <xf numFmtId="172" fontId="4" fillId="0" borderId="2" xfId="15" applyNumberFormat="1" applyFont="1" applyFill="1" applyBorder="1" applyAlignment="1">
      <alignment horizontal="right" vertical="top" wrapText="1"/>
    </xf>
    <xf numFmtId="3" fontId="1" fillId="0" borderId="0" xfId="0" applyNumberFormat="1" applyAlignment="1">
      <alignment/>
    </xf>
    <xf numFmtId="172" fontId="4" fillId="0" borderId="1" xfId="15" applyNumberFormat="1" applyFont="1" applyFill="1" applyBorder="1" applyAlignment="1">
      <alignment horizontal="right" vertical="top" wrapText="1"/>
    </xf>
    <xf numFmtId="38" fontId="4" fillId="0" borderId="0" xfId="0" applyFont="1" applyAlignment="1">
      <alignment/>
    </xf>
    <xf numFmtId="172" fontId="4" fillId="0" borderId="0" xfId="15" applyNumberFormat="1" applyFont="1" applyFill="1" applyAlignment="1">
      <alignment horizontal="right"/>
    </xf>
    <xf numFmtId="38" fontId="1" fillId="0" borderId="0" xfId="0" applyAlignment="1">
      <alignment/>
    </xf>
    <xf numFmtId="172" fontId="4" fillId="0" borderId="3" xfId="15" applyNumberFormat="1" applyFont="1" applyFill="1" applyBorder="1" applyAlignment="1">
      <alignment horizontal="right" vertical="top" wrapText="1"/>
    </xf>
    <xf numFmtId="172" fontId="4" fillId="0" borderId="4" xfId="15" applyNumberFormat="1" applyFont="1" applyFill="1" applyBorder="1" applyAlignment="1">
      <alignment horizontal="right"/>
    </xf>
    <xf numFmtId="172" fontId="4" fillId="0" borderId="0" xfId="15" applyNumberFormat="1" applyFont="1" applyFill="1" applyBorder="1" applyAlignment="1">
      <alignment horizontal="right" vertical="top"/>
    </xf>
    <xf numFmtId="172" fontId="4" fillId="0" borderId="1" xfId="15" applyNumberFormat="1" applyFont="1" applyFill="1" applyBorder="1" applyAlignment="1">
      <alignment horizontal="left" vertical="top"/>
    </xf>
    <xf numFmtId="172" fontId="4" fillId="0" borderId="5" xfId="15" applyNumberFormat="1" applyFont="1" applyFill="1" applyBorder="1" applyAlignment="1">
      <alignment horizontal="right"/>
    </xf>
    <xf numFmtId="43" fontId="4" fillId="0" borderId="0" xfId="15" applyFont="1" applyFill="1" applyAlignment="1">
      <alignment horizontal="right" vertical="top"/>
    </xf>
    <xf numFmtId="172" fontId="4" fillId="0" borderId="0" xfId="15" applyNumberFormat="1" applyFont="1" applyFill="1" applyAlignment="1">
      <alignment vertical="top"/>
    </xf>
    <xf numFmtId="172" fontId="4" fillId="0" borderId="4" xfId="15" applyNumberFormat="1" applyFont="1" applyFill="1" applyBorder="1" applyAlignment="1">
      <alignment horizontal="center" vertical="top"/>
    </xf>
    <xf numFmtId="38" fontId="4" fillId="0" borderId="6" xfId="0" applyFont="1" applyBorder="1" applyAlignment="1">
      <alignment vertical="top"/>
    </xf>
    <xf numFmtId="38" fontId="4" fillId="0" borderId="6" xfId="0" applyFont="1" applyFill="1" applyBorder="1" applyAlignment="1">
      <alignment vertical="top"/>
    </xf>
    <xf numFmtId="38" fontId="4" fillId="0" borderId="0" xfId="0" applyFont="1" applyBorder="1" applyAlignment="1">
      <alignment vertical="top"/>
    </xf>
    <xf numFmtId="38" fontId="4" fillId="0" borderId="0" xfId="0" applyFont="1" applyFill="1" applyBorder="1" applyAlignment="1">
      <alignment vertical="top"/>
    </xf>
    <xf numFmtId="38" fontId="5" fillId="0" borderId="0" xfId="0" applyFont="1" applyAlignment="1">
      <alignment horizontal="justify" vertical="top" wrapText="1"/>
    </xf>
    <xf numFmtId="38" fontId="1" fillId="0" borderId="0" xfId="0" applyFill="1" applyAlignment="1">
      <alignment/>
    </xf>
    <xf numFmtId="38" fontId="3" fillId="0" borderId="0" xfId="0" applyFont="1" applyFill="1" applyAlignment="1">
      <alignment horizontal="left"/>
    </xf>
    <xf numFmtId="38" fontId="2" fillId="0" borderId="0" xfId="0" applyFont="1" applyAlignment="1">
      <alignment wrapText="1"/>
    </xf>
    <xf numFmtId="38" fontId="4" fillId="0" borderId="0" xfId="0" applyFont="1" applyAlignment="1">
      <alignment/>
    </xf>
    <xf numFmtId="38" fontId="3" fillId="0" borderId="0" xfId="0" applyFont="1" applyAlignment="1">
      <alignment wrapText="1"/>
    </xf>
    <xf numFmtId="38" fontId="3" fillId="0" borderId="0" xfId="0" applyFont="1" applyBorder="1" applyAlignment="1">
      <alignment horizontal="center" wrapText="1"/>
    </xf>
    <xf numFmtId="38" fontId="3" fillId="0" borderId="0" xfId="0" applyFont="1" applyFill="1" applyBorder="1" applyAlignment="1">
      <alignment horizontal="center" wrapText="1"/>
    </xf>
    <xf numFmtId="38" fontId="3" fillId="0" borderId="0" xfId="0" applyFont="1" applyAlignment="1">
      <alignment horizontal="center" vertical="top"/>
    </xf>
    <xf numFmtId="38" fontId="3" fillId="0" borderId="0" xfId="0" applyFont="1" applyAlignment="1">
      <alignment horizontal="center" vertical="top" wrapText="1"/>
    </xf>
    <xf numFmtId="38" fontId="3" fillId="0" borderId="0" xfId="0" applyFont="1" applyBorder="1" applyAlignment="1">
      <alignment horizontal="center" vertical="top"/>
    </xf>
    <xf numFmtId="38" fontId="6" fillId="0" borderId="0" xfId="0" applyFont="1" applyAlignment="1">
      <alignment/>
    </xf>
    <xf numFmtId="172" fontId="4" fillId="0" borderId="0" xfId="15" applyNumberFormat="1" applyFont="1" applyAlignment="1">
      <alignment vertical="top"/>
    </xf>
    <xf numFmtId="172" fontId="4" fillId="0" borderId="0" xfId="15" applyNumberFormat="1" applyFont="1" applyAlignment="1">
      <alignment vertical="top" wrapText="1"/>
    </xf>
    <xf numFmtId="172" fontId="4" fillId="0" borderId="0" xfId="15" applyNumberFormat="1" applyFont="1" applyBorder="1" applyAlignment="1">
      <alignment vertical="top"/>
    </xf>
    <xf numFmtId="172" fontId="4" fillId="0" borderId="0" xfId="15" applyNumberFormat="1" applyFont="1" applyFill="1" applyAlignment="1">
      <alignment vertical="top" wrapText="1"/>
    </xf>
    <xf numFmtId="172" fontId="4" fillId="0" borderId="0" xfId="15" applyNumberFormat="1" applyFont="1" applyFill="1" applyBorder="1" applyAlignment="1">
      <alignment vertical="top"/>
    </xf>
    <xf numFmtId="38" fontId="4" fillId="0" borderId="0" xfId="0" applyFont="1" applyFill="1" applyAlignment="1">
      <alignment/>
    </xf>
    <xf numFmtId="172" fontId="4" fillId="0" borderId="0" xfId="15" applyNumberFormat="1" applyFont="1" applyFill="1" applyBorder="1" applyAlignment="1">
      <alignment vertical="top" wrapText="1"/>
    </xf>
    <xf numFmtId="172" fontId="4" fillId="0" borderId="1" xfId="15" applyNumberFormat="1" applyFont="1" applyFill="1" applyBorder="1" applyAlignment="1">
      <alignment vertical="top"/>
    </xf>
    <xf numFmtId="172" fontId="4" fillId="0" borderId="2" xfId="15" applyNumberFormat="1" applyFont="1" applyFill="1" applyBorder="1" applyAlignment="1">
      <alignment vertical="top"/>
    </xf>
    <xf numFmtId="172" fontId="4" fillId="0" borderId="2" xfId="15" applyNumberFormat="1" applyFont="1" applyFill="1" applyBorder="1" applyAlignment="1">
      <alignment vertical="top" wrapText="1"/>
    </xf>
    <xf numFmtId="172" fontId="4" fillId="0" borderId="4" xfId="15" applyNumberFormat="1" applyFont="1" applyFill="1" applyBorder="1" applyAlignment="1">
      <alignment horizontal="right" vertical="top"/>
    </xf>
    <xf numFmtId="37" fontId="4" fillId="0" borderId="0" xfId="0" applyNumberFormat="1" applyFont="1" applyFill="1" applyAlignment="1">
      <alignment/>
    </xf>
    <xf numFmtId="172" fontId="4" fillId="0" borderId="6" xfId="15" applyNumberFormat="1" applyFont="1" applyFill="1" applyBorder="1" applyAlignment="1">
      <alignment vertical="top"/>
    </xf>
    <xf numFmtId="172" fontId="4" fillId="0" borderId="0" xfId="15" applyNumberFormat="1" applyFont="1" applyAlignment="1">
      <alignment/>
    </xf>
    <xf numFmtId="38" fontId="4" fillId="0" borderId="0" xfId="0" applyFont="1" applyAlignment="1">
      <alignment vertical="top" wrapText="1"/>
    </xf>
    <xf numFmtId="172" fontId="4" fillId="0" borderId="0" xfId="0" applyNumberFormat="1" applyFont="1" applyAlignment="1">
      <alignment/>
    </xf>
    <xf numFmtId="38" fontId="5" fillId="0" borderId="0" xfId="0" applyFont="1" applyAlignment="1">
      <alignment/>
    </xf>
    <xf numFmtId="38" fontId="3" fillId="0" borderId="0" xfId="0" applyFont="1" applyFill="1" applyBorder="1" applyAlignment="1">
      <alignment/>
    </xf>
    <xf numFmtId="38" fontId="3" fillId="0" borderId="0" xfId="0" applyFont="1" applyBorder="1" applyAlignment="1">
      <alignment/>
    </xf>
    <xf numFmtId="38" fontId="3" fillId="0" borderId="0" xfId="0" applyFont="1" applyBorder="1" applyAlignment="1">
      <alignment horizontal="center"/>
    </xf>
    <xf numFmtId="38" fontId="3" fillId="0" borderId="0" xfId="0" applyFont="1" applyFill="1" applyBorder="1" applyAlignment="1">
      <alignment horizontal="center"/>
    </xf>
    <xf numFmtId="38" fontId="3" fillId="0" borderId="0" xfId="0" applyFont="1" applyBorder="1" applyAlignment="1">
      <alignment horizontal="center" vertical="top" wrapText="1"/>
    </xf>
    <xf numFmtId="38" fontId="3" fillId="0" borderId="0" xfId="0" applyFont="1" applyFill="1" applyBorder="1" applyAlignment="1">
      <alignment horizontal="center" vertical="center" wrapText="1"/>
    </xf>
    <xf numFmtId="38" fontId="4" fillId="0" borderId="0" xfId="0" applyFont="1" applyBorder="1" applyAlignment="1">
      <alignment horizontal="right"/>
    </xf>
    <xf numFmtId="38" fontId="4" fillId="0" borderId="0" xfId="0" applyFont="1" applyFill="1" applyBorder="1" applyAlignment="1">
      <alignment horizontal="right"/>
    </xf>
    <xf numFmtId="172" fontId="4" fillId="0" borderId="0" xfId="15" applyNumberFormat="1" applyFont="1" applyBorder="1" applyAlignment="1">
      <alignment horizontal="right"/>
    </xf>
    <xf numFmtId="172" fontId="4" fillId="0" borderId="0" xfId="15" applyNumberFormat="1" applyFont="1" applyFill="1" applyBorder="1" applyAlignment="1">
      <alignment horizontal="right"/>
    </xf>
    <xf numFmtId="38" fontId="4" fillId="0" borderId="0" xfId="0" applyFont="1" applyBorder="1" applyAlignment="1">
      <alignment/>
    </xf>
    <xf numFmtId="38" fontId="4" fillId="0" borderId="0" xfId="0" applyFont="1" applyFill="1" applyBorder="1" applyAlignment="1">
      <alignment/>
    </xf>
    <xf numFmtId="172" fontId="4" fillId="0" borderId="1" xfId="15" applyNumberFormat="1" applyFont="1" applyBorder="1" applyAlignment="1">
      <alignment horizontal="right"/>
    </xf>
    <xf numFmtId="172" fontId="4" fillId="0" borderId="7" xfId="15" applyNumberFormat="1" applyFont="1" applyFill="1" applyBorder="1" applyAlignment="1">
      <alignment horizontal="right"/>
    </xf>
    <xf numFmtId="173" fontId="4" fillId="0" borderId="0" xfId="0" applyNumberFormat="1" applyFont="1" applyAlignment="1">
      <alignment/>
    </xf>
    <xf numFmtId="38" fontId="4" fillId="0" borderId="0" xfId="0" applyFont="1" applyBorder="1" applyAlignment="1">
      <alignment/>
    </xf>
    <xf numFmtId="38" fontId="3" fillId="0" borderId="0" xfId="0" applyFont="1" applyBorder="1" applyAlignment="1">
      <alignment/>
    </xf>
    <xf numFmtId="172" fontId="4" fillId="0" borderId="0" xfId="15" applyNumberFormat="1" applyFont="1" applyFill="1" applyAlignment="1">
      <alignment/>
    </xf>
    <xf numFmtId="172" fontId="4" fillId="0" borderId="0" xfId="15" applyNumberFormat="1" applyFont="1" applyFill="1" applyBorder="1" applyAlignment="1">
      <alignment/>
    </xf>
    <xf numFmtId="38" fontId="5" fillId="0" borderId="0" xfId="0" applyFont="1" applyAlignment="1">
      <alignment horizontal="left" vertical="top" wrapText="1"/>
    </xf>
    <xf numFmtId="15" fontId="4" fillId="0" borderId="0" xfId="0" applyNumberFormat="1" applyFont="1" applyAlignment="1" quotePrefix="1">
      <alignment/>
    </xf>
    <xf numFmtId="38" fontId="3" fillId="0" borderId="0" xfId="0" applyFont="1" applyFill="1" applyBorder="1" applyAlignment="1">
      <alignment horizontal="left"/>
    </xf>
    <xf numFmtId="38" fontId="3" fillId="0" borderId="0" xfId="0" applyFont="1" applyAlignment="1">
      <alignment horizontal="justify"/>
    </xf>
    <xf numFmtId="38" fontId="3" fillId="0" borderId="0" xfId="0" applyFont="1" applyFill="1" applyAlignment="1">
      <alignment horizontal="center" vertical="center" wrapText="1"/>
    </xf>
    <xf numFmtId="37" fontId="3" fillId="0" borderId="0" xfId="0" applyNumberFormat="1" applyFont="1" applyFill="1" applyAlignment="1">
      <alignment horizontal="center"/>
    </xf>
    <xf numFmtId="37" fontId="3" fillId="0" borderId="0" xfId="0" applyNumberFormat="1" applyFont="1" applyAlignment="1">
      <alignment horizontal="center"/>
    </xf>
    <xf numFmtId="38" fontId="4" fillId="0" borderId="0" xfId="0" applyFont="1" applyAlignment="1">
      <alignment horizontal="justify"/>
    </xf>
    <xf numFmtId="172" fontId="4" fillId="0" borderId="3" xfId="15" applyNumberFormat="1" applyFont="1" applyBorder="1" applyAlignment="1">
      <alignment horizontal="right" vertical="top"/>
    </xf>
    <xf numFmtId="172" fontId="4" fillId="0" borderId="0" xfId="15" applyNumberFormat="1" applyFont="1" applyBorder="1" applyAlignment="1">
      <alignment horizontal="right" vertical="top"/>
    </xf>
    <xf numFmtId="172" fontId="4" fillId="0" borderId="8" xfId="15" applyNumberFormat="1" applyFont="1" applyFill="1" applyBorder="1" applyAlignment="1">
      <alignment horizontal="right" vertical="top"/>
    </xf>
    <xf numFmtId="172" fontId="4" fillId="0" borderId="0" xfId="15" applyNumberFormat="1" applyFont="1" applyAlignment="1">
      <alignment horizontal="right"/>
    </xf>
    <xf numFmtId="172" fontId="4" fillId="0" borderId="9" xfId="15" applyNumberFormat="1" applyFont="1" applyFill="1" applyBorder="1" applyAlignment="1">
      <alignment horizontal="right" vertical="top"/>
    </xf>
    <xf numFmtId="38" fontId="5" fillId="0" borderId="0" xfId="0" applyFont="1" applyAlignment="1">
      <alignment vertical="center" wrapText="1"/>
    </xf>
    <xf numFmtId="38" fontId="5" fillId="0" borderId="0" xfId="0" applyFont="1" applyAlignment="1">
      <alignment wrapText="1"/>
    </xf>
    <xf numFmtId="38" fontId="1" fillId="0" borderId="0" xfId="0" applyFont="1" applyFill="1" applyAlignment="1">
      <alignment wrapText="1"/>
    </xf>
    <xf numFmtId="38" fontId="1" fillId="0" borderId="0" xfId="0" applyFont="1" applyAlignment="1">
      <alignment wrapText="1"/>
    </xf>
    <xf numFmtId="38" fontId="3" fillId="0" borderId="0" xfId="0" applyFont="1" applyFill="1" applyAlignment="1">
      <alignment horizontal="left" vertical="top"/>
    </xf>
    <xf numFmtId="38" fontId="4" fillId="0" borderId="0" xfId="0" applyFont="1" applyFill="1" applyAlignment="1">
      <alignment horizontal="center" vertical="top"/>
    </xf>
    <xf numFmtId="38" fontId="3" fillId="0" borderId="0" xfId="0" applyFont="1" applyFill="1" applyAlignment="1">
      <alignment horizontal="center" vertical="top"/>
    </xf>
    <xf numFmtId="38" fontId="3" fillId="0" borderId="0" xfId="0" applyFont="1" applyFill="1" applyAlignment="1">
      <alignment vertical="top"/>
    </xf>
    <xf numFmtId="38" fontId="4" fillId="0" borderId="0" xfId="0" applyFont="1" applyAlignment="1">
      <alignment horizontal="justify" vertical="center" wrapText="1"/>
    </xf>
    <xf numFmtId="38" fontId="4" fillId="0" borderId="0" xfId="0" applyFont="1" applyFill="1" applyAlignment="1">
      <alignment horizontal="justify" vertical="top" wrapText="1"/>
    </xf>
    <xf numFmtId="38" fontId="4" fillId="0" borderId="0" xfId="0" applyFont="1" applyFill="1" applyAlignment="1">
      <alignment horizontal="left" vertical="top"/>
    </xf>
    <xf numFmtId="38" fontId="4" fillId="0" borderId="0" xfId="0" applyFont="1" applyFill="1" applyAlignment="1">
      <alignment horizontal="right" vertical="top"/>
    </xf>
    <xf numFmtId="172" fontId="4" fillId="0" borderId="3" xfId="15" applyNumberFormat="1" applyFont="1" applyFill="1" applyBorder="1" applyAlignment="1">
      <alignment vertical="top"/>
    </xf>
    <xf numFmtId="0" fontId="4" fillId="0" borderId="0" xfId="0" applyNumberFormat="1" applyFont="1" applyFill="1" applyAlignment="1">
      <alignment horizontal="justify" vertical="top" wrapText="1"/>
    </xf>
    <xf numFmtId="38" fontId="3" fillId="0" borderId="0" xfId="0" applyFont="1" applyBorder="1" applyAlignment="1">
      <alignment horizontal="center" vertical="center"/>
    </xf>
    <xf numFmtId="38" fontId="4" fillId="0" borderId="0" xfId="0" applyFont="1" applyFill="1" applyAlignment="1" quotePrefix="1">
      <alignment vertical="top"/>
    </xf>
    <xf numFmtId="38" fontId="4" fillId="0" borderId="0" xfId="0" applyFont="1" applyFill="1" applyAlignment="1">
      <alignment/>
    </xf>
    <xf numFmtId="38" fontId="4" fillId="0" borderId="0" xfId="0" applyFont="1" applyFill="1" applyAlignment="1" quotePrefix="1">
      <alignment/>
    </xf>
    <xf numFmtId="172" fontId="4" fillId="0" borderId="0" xfId="0" applyNumberFormat="1" applyFont="1" applyFill="1" applyAlignment="1">
      <alignment/>
    </xf>
    <xf numFmtId="172" fontId="4" fillId="0" borderId="0" xfId="15" applyNumberFormat="1" applyFont="1" applyFill="1" applyAlignment="1">
      <alignment/>
    </xf>
    <xf numFmtId="43" fontId="4" fillId="0" borderId="0" xfId="15" applyFont="1" applyFill="1" applyAlignment="1">
      <alignment vertical="top"/>
    </xf>
    <xf numFmtId="172" fontId="4" fillId="0" borderId="10" xfId="0" applyNumberFormat="1" applyFont="1" applyFill="1" applyBorder="1" applyAlignment="1">
      <alignment/>
    </xf>
    <xf numFmtId="38" fontId="4" fillId="0" borderId="0" xfId="0" applyFont="1" applyFill="1" applyAlignment="1">
      <alignment horizontal="center" vertical="center"/>
    </xf>
    <xf numFmtId="38" fontId="4" fillId="0" borderId="0" xfId="0" applyFont="1" applyFill="1" applyAlignment="1">
      <alignment vertical="center"/>
    </xf>
    <xf numFmtId="172" fontId="4" fillId="0" borderId="3" xfId="15" applyNumberFormat="1" applyFont="1" applyFill="1" applyBorder="1" applyAlignment="1">
      <alignment vertical="center"/>
    </xf>
    <xf numFmtId="38" fontId="4" fillId="0" borderId="5" xfId="0" applyFont="1" applyFill="1" applyBorder="1" applyAlignment="1">
      <alignment/>
    </xf>
    <xf numFmtId="38" fontId="4" fillId="0" borderId="4" xfId="0" applyFont="1" applyFill="1" applyBorder="1" applyAlignment="1">
      <alignment vertical="top"/>
    </xf>
    <xf numFmtId="38" fontId="4" fillId="0" borderId="0" xfId="0" applyFont="1" applyFill="1" applyAlignment="1">
      <alignment vertical="top" wrapText="1"/>
    </xf>
    <xf numFmtId="38" fontId="3" fillId="0" borderId="0" xfId="0" applyFont="1" applyFill="1" applyAlignment="1">
      <alignment horizontal="center" vertical="top" wrapText="1"/>
    </xf>
    <xf numFmtId="38" fontId="7" fillId="0" borderId="0" xfId="0" applyFont="1" applyFill="1" applyAlignment="1">
      <alignment vertical="top" wrapText="1"/>
    </xf>
    <xf numFmtId="0" fontId="4" fillId="0" borderId="0" xfId="15" applyNumberFormat="1" applyFont="1" applyFill="1" applyAlignment="1">
      <alignment horizontal="justify" vertical="center" wrapText="1"/>
    </xf>
    <xf numFmtId="172" fontId="4" fillId="0" borderId="1" xfId="0" applyNumberFormat="1" applyFont="1" applyFill="1" applyBorder="1" applyAlignment="1">
      <alignment vertical="top"/>
    </xf>
    <xf numFmtId="172" fontId="4" fillId="0" borderId="0" xfId="0" applyNumberFormat="1" applyFont="1" applyFill="1" applyBorder="1" applyAlignment="1">
      <alignment vertical="top"/>
    </xf>
    <xf numFmtId="172" fontId="4" fillId="0" borderId="0" xfId="0" applyNumberFormat="1" applyFont="1" applyFill="1" applyBorder="1" applyAlignment="1">
      <alignment horizontal="right" vertical="top"/>
    </xf>
    <xf numFmtId="172" fontId="4" fillId="0" borderId="5" xfId="0" applyNumberFormat="1" applyFont="1" applyFill="1" applyBorder="1" applyAlignment="1">
      <alignment/>
    </xf>
    <xf numFmtId="172" fontId="4" fillId="0" borderId="0" xfId="0" applyNumberFormat="1" applyFont="1" applyFill="1" applyBorder="1" applyAlignment="1">
      <alignment/>
    </xf>
    <xf numFmtId="0" fontId="7" fillId="0" borderId="0" xfId="0" applyNumberFormat="1" applyFont="1" applyFill="1" applyAlignment="1">
      <alignment vertical="top" wrapText="1"/>
    </xf>
    <xf numFmtId="3" fontId="4" fillId="0" borderId="0" xfId="0" applyNumberFormat="1" applyFont="1" applyFill="1" applyAlignment="1">
      <alignment horizontal="center" vertical="top"/>
    </xf>
    <xf numFmtId="38" fontId="1" fillId="0" borderId="0" xfId="0" applyFill="1" applyAlignment="1">
      <alignment horizontal="justify" vertical="top" wrapText="1"/>
    </xf>
    <xf numFmtId="38" fontId="4" fillId="0" borderId="0" xfId="0" applyFont="1" applyFill="1" applyAlignment="1">
      <alignment wrapText="1"/>
    </xf>
    <xf numFmtId="38" fontId="4" fillId="2" borderId="0" xfId="0" applyFont="1" applyFill="1" applyAlignment="1">
      <alignment vertical="top"/>
    </xf>
    <xf numFmtId="37" fontId="4" fillId="0" borderId="0" xfId="0" applyNumberFormat="1" applyFont="1" applyFill="1" applyAlignment="1">
      <alignment vertical="top"/>
    </xf>
    <xf numFmtId="43" fontId="4" fillId="0" borderId="3" xfId="15" applyNumberFormat="1" applyFont="1" applyFill="1" applyBorder="1" applyAlignment="1">
      <alignment/>
    </xf>
    <xf numFmtId="39" fontId="4" fillId="0" borderId="0" xfId="0" applyNumberFormat="1" applyFont="1" applyFill="1" applyAlignment="1">
      <alignment vertical="top"/>
    </xf>
    <xf numFmtId="38" fontId="4" fillId="0" borderId="0" xfId="0" applyFont="1" applyFill="1" applyAlignment="1">
      <alignment horizontal="justify" vertical="top"/>
    </xf>
    <xf numFmtId="38" fontId="4" fillId="0" borderId="0" xfId="0" applyFont="1" applyFill="1" applyAlignment="1">
      <alignment horizontal="justify" vertical="center" wrapText="1"/>
    </xf>
    <xf numFmtId="38" fontId="3" fillId="0" borderId="0" xfId="0" applyFont="1" applyFill="1" applyAlignment="1">
      <alignment vertical="top" wrapText="1"/>
    </xf>
    <xf numFmtId="38" fontId="4" fillId="0" borderId="0" xfId="0" applyFont="1" applyAlignment="1">
      <alignment horizontal="left"/>
    </xf>
    <xf numFmtId="38" fontId="4" fillId="0" borderId="0" xfId="0" applyFont="1" applyFill="1" applyAlignment="1">
      <alignment horizontal="left"/>
    </xf>
    <xf numFmtId="38" fontId="4" fillId="0" borderId="0" xfId="0" applyFont="1" applyAlignment="1">
      <alignment horizontal="justify" vertical="top" wrapText="1"/>
    </xf>
    <xf numFmtId="0" fontId="4" fillId="0" borderId="0" xfId="15" applyNumberFormat="1" applyFont="1" applyFill="1" applyAlignment="1">
      <alignment vertical="top" wrapText="1"/>
    </xf>
    <xf numFmtId="38" fontId="4" fillId="0" borderId="0" xfId="0" applyFont="1" applyBorder="1" applyAlignment="1">
      <alignment horizontal="left" indent="8"/>
    </xf>
    <xf numFmtId="0" fontId="4" fillId="0" borderId="0" xfId="0" applyFont="1" applyAlignment="1">
      <alignment vertical="top"/>
    </xf>
    <xf numFmtId="38" fontId="3" fillId="0" borderId="0" xfId="0" applyFont="1" applyFill="1" applyBorder="1" applyAlignment="1">
      <alignment horizontal="center" vertical="top" wrapText="1"/>
    </xf>
    <xf numFmtId="38" fontId="6" fillId="0" borderId="0" xfId="0" applyFont="1" applyFill="1" applyAlignment="1">
      <alignment/>
    </xf>
    <xf numFmtId="172" fontId="4" fillId="0" borderId="0" xfId="0" applyNumberFormat="1" applyFont="1" applyFill="1" applyAlignment="1">
      <alignment vertical="top"/>
    </xf>
    <xf numFmtId="172" fontId="4" fillId="0" borderId="0" xfId="15" applyNumberFormat="1" applyFont="1" applyFill="1" applyAlignment="1">
      <alignment horizontal="left" vertical="top"/>
    </xf>
    <xf numFmtId="172" fontId="4" fillId="0" borderId="0" xfId="15" applyNumberFormat="1" applyFont="1" applyFill="1" applyBorder="1" applyAlignment="1">
      <alignment horizontal="left" vertical="top"/>
    </xf>
    <xf numFmtId="172" fontId="4" fillId="0" borderId="10" xfId="15" applyNumberFormat="1" applyFont="1" applyFill="1" applyBorder="1" applyAlignment="1">
      <alignment horizontal="left" vertical="top"/>
    </xf>
    <xf numFmtId="38" fontId="4" fillId="0" borderId="0" xfId="0" applyFont="1" applyFill="1" applyBorder="1" applyAlignment="1" quotePrefix="1">
      <alignment vertical="top"/>
    </xf>
    <xf numFmtId="172" fontId="4" fillId="0" borderId="0" xfId="15" applyNumberFormat="1" applyFont="1" applyFill="1" applyBorder="1" applyAlignment="1">
      <alignment horizontal="left"/>
    </xf>
    <xf numFmtId="172" fontId="0" fillId="0" borderId="0" xfId="15" applyNumberFormat="1" applyFont="1" applyFill="1" applyBorder="1" applyAlignment="1">
      <alignment horizontal="left" vertical="top"/>
    </xf>
    <xf numFmtId="0" fontId="3" fillId="0" borderId="0" xfId="0" applyFont="1" applyAlignment="1">
      <alignment horizontal="center"/>
    </xf>
    <xf numFmtId="43" fontId="0" fillId="0" borderId="0" xfId="15" applyFill="1" applyAlignment="1">
      <alignment/>
    </xf>
    <xf numFmtId="1" fontId="4" fillId="0" borderId="0" xfId="0" applyNumberFormat="1" applyFont="1" applyFill="1" applyAlignment="1">
      <alignment vertical="top"/>
    </xf>
    <xf numFmtId="172" fontId="4" fillId="0" borderId="0" xfId="15" applyNumberFormat="1" applyFont="1" applyFill="1" applyBorder="1" applyAlignment="1">
      <alignment/>
    </xf>
    <xf numFmtId="0" fontId="4" fillId="0" borderId="0" xfId="0" applyNumberFormat="1" applyFont="1" applyFill="1" applyAlignment="1">
      <alignment vertical="top"/>
    </xf>
    <xf numFmtId="172" fontId="4" fillId="0" borderId="0" xfId="15" applyNumberFormat="1" applyFont="1" applyFill="1" applyBorder="1" applyAlignment="1">
      <alignment horizontal="center" vertical="top" wrapText="1"/>
    </xf>
    <xf numFmtId="172" fontId="4" fillId="0" borderId="0" xfId="15" applyNumberFormat="1" applyFont="1" applyFill="1" applyBorder="1" applyAlignment="1">
      <alignment/>
    </xf>
    <xf numFmtId="172" fontId="4" fillId="0" borderId="11" xfId="15" applyNumberFormat="1" applyFont="1" applyFill="1" applyBorder="1" applyAlignment="1">
      <alignment horizontal="right" vertical="top"/>
    </xf>
    <xf numFmtId="37" fontId="4" fillId="0" borderId="4" xfId="0" applyNumberFormat="1" applyFont="1" applyBorder="1" applyAlignment="1">
      <alignment horizontal="center" vertical="top"/>
    </xf>
    <xf numFmtId="0" fontId="3" fillId="0" borderId="0" xfId="0" applyFont="1" applyFill="1" applyAlignment="1">
      <alignment horizontal="center"/>
    </xf>
    <xf numFmtId="3" fontId="11" fillId="0" borderId="0" xfId="0" applyNumberFormat="1" applyFont="1" applyAlignment="1">
      <alignment/>
    </xf>
    <xf numFmtId="38" fontId="11" fillId="0" borderId="0" xfId="0" applyFont="1" applyAlignment="1">
      <alignment/>
    </xf>
    <xf numFmtId="38" fontId="11" fillId="0" borderId="0" xfId="0" applyFont="1" applyBorder="1" applyAlignment="1">
      <alignment vertical="justify" wrapText="1"/>
    </xf>
    <xf numFmtId="38" fontId="11" fillId="0" borderId="0" xfId="0" applyFont="1" applyBorder="1" applyAlignment="1">
      <alignment vertical="justify" wrapText="1"/>
    </xf>
    <xf numFmtId="172" fontId="12" fillId="0" borderId="0" xfId="15" applyNumberFormat="1" applyFont="1" applyFill="1" applyBorder="1" applyAlignment="1">
      <alignment/>
    </xf>
    <xf numFmtId="38" fontId="4" fillId="0" borderId="0" xfId="0" applyFont="1" applyAlignment="1">
      <alignment horizontal="right" vertical="top" wrapText="1"/>
    </xf>
    <xf numFmtId="38" fontId="4" fillId="0" borderId="0" xfId="0" applyFont="1" applyFill="1" applyBorder="1" applyAlignment="1">
      <alignment horizontal="right" vertical="top"/>
    </xf>
    <xf numFmtId="172" fontId="4" fillId="0" borderId="1" xfId="15" applyNumberFormat="1" applyFont="1" applyBorder="1" applyAlignment="1">
      <alignment horizontal="right" vertical="top"/>
    </xf>
    <xf numFmtId="43" fontId="4" fillId="0" borderId="0" xfId="15" applyNumberFormat="1" applyFont="1" applyAlignment="1">
      <alignment/>
    </xf>
    <xf numFmtId="172" fontId="4" fillId="0" borderId="3" xfId="0" applyNumberFormat="1" applyFont="1" applyFill="1" applyBorder="1" applyAlignment="1">
      <alignment horizontal="right" vertical="top"/>
    </xf>
    <xf numFmtId="172" fontId="4" fillId="0" borderId="0" xfId="0" applyNumberFormat="1" applyFont="1" applyAlignment="1">
      <alignment horizontal="right" vertical="top" wrapText="1"/>
    </xf>
    <xf numFmtId="172" fontId="4" fillId="0" borderId="1" xfId="0" applyNumberFormat="1" applyFont="1" applyBorder="1" applyAlignment="1">
      <alignment horizontal="right" vertical="top"/>
    </xf>
    <xf numFmtId="172" fontId="4" fillId="0" borderId="0" xfId="0" applyNumberFormat="1" applyFont="1" applyAlignment="1">
      <alignment horizontal="right" vertical="top"/>
    </xf>
    <xf numFmtId="172" fontId="4" fillId="0" borderId="1" xfId="0" applyNumberFormat="1" applyFont="1" applyBorder="1" applyAlignment="1">
      <alignment horizontal="right" vertical="top" wrapText="1"/>
    </xf>
    <xf numFmtId="172" fontId="4" fillId="0" borderId="3" xfId="0" applyNumberFormat="1" applyFont="1" applyBorder="1" applyAlignment="1">
      <alignment horizontal="right" vertical="top" wrapText="1"/>
    </xf>
    <xf numFmtId="172" fontId="4" fillId="0" borderId="0" xfId="0" applyNumberFormat="1" applyFont="1" applyFill="1" applyAlignment="1">
      <alignment horizontal="right" vertical="top"/>
    </xf>
    <xf numFmtId="172" fontId="4" fillId="0" borderId="2" xfId="0" applyNumberFormat="1" applyFont="1" applyFill="1" applyBorder="1" applyAlignment="1">
      <alignment horizontal="right" vertical="top" wrapText="1"/>
    </xf>
    <xf numFmtId="172" fontId="4" fillId="0" borderId="6" xfId="0" applyNumberFormat="1" applyFont="1" applyFill="1" applyBorder="1" applyAlignment="1">
      <alignment horizontal="right" vertical="top"/>
    </xf>
    <xf numFmtId="38" fontId="3" fillId="0" borderId="0" xfId="0" applyFont="1" applyFill="1" applyBorder="1" applyAlignment="1">
      <alignment horizontal="center" vertical="top"/>
    </xf>
    <xf numFmtId="40" fontId="4" fillId="0" borderId="0" xfId="0" applyNumberFormat="1" applyFont="1" applyFill="1" applyBorder="1" applyAlignment="1">
      <alignment vertical="top"/>
    </xf>
    <xf numFmtId="40" fontId="4" fillId="0" borderId="4" xfId="0" applyNumberFormat="1" applyFont="1" applyFill="1" applyBorder="1" applyAlignment="1">
      <alignment horizontal="right" vertical="top"/>
    </xf>
    <xf numFmtId="40" fontId="4" fillId="0" borderId="4" xfId="0" applyNumberFormat="1" applyFont="1" applyFill="1" applyBorder="1" applyAlignment="1">
      <alignment vertical="top"/>
    </xf>
    <xf numFmtId="0" fontId="13" fillId="0" borderId="0" xfId="0" applyFont="1" applyAlignment="1">
      <alignment vertical="top" wrapText="1"/>
    </xf>
    <xf numFmtId="172" fontId="4" fillId="0" borderId="0" xfId="15" applyNumberFormat="1" applyFont="1" applyFill="1" applyAlignment="1">
      <alignment horizontal="center" vertical="top" wrapText="1"/>
    </xf>
    <xf numFmtId="43" fontId="5" fillId="0" borderId="0" xfId="15" applyFont="1" applyAlignment="1">
      <alignment/>
    </xf>
    <xf numFmtId="43" fontId="2" fillId="0" borderId="0" xfId="15" applyFont="1" applyAlignment="1">
      <alignment wrapText="1"/>
    </xf>
    <xf numFmtId="171" fontId="4" fillId="0" borderId="0" xfId="0" applyNumberFormat="1" applyFont="1" applyAlignment="1">
      <alignment/>
    </xf>
    <xf numFmtId="43" fontId="4" fillId="0" borderId="0" xfId="0" applyNumberFormat="1" applyFont="1" applyAlignment="1">
      <alignment horizontal="right" vertical="top" wrapText="1"/>
    </xf>
    <xf numFmtId="40" fontId="4" fillId="0" borderId="0" xfId="0" applyNumberFormat="1" applyFont="1" applyFill="1" applyAlignment="1">
      <alignment vertical="top"/>
    </xf>
    <xf numFmtId="174" fontId="5" fillId="0" borderId="0" xfId="0" applyNumberFormat="1" applyFont="1" applyAlignment="1">
      <alignment horizontal="justify" vertical="top" wrapText="1"/>
    </xf>
    <xf numFmtId="38" fontId="1" fillId="0" borderId="0" xfId="0" applyAlignment="1">
      <alignment horizontal="justify" vertical="center" wrapText="1"/>
    </xf>
    <xf numFmtId="172" fontId="4" fillId="0" borderId="0" xfId="15" applyNumberFormat="1" applyFont="1" applyFill="1" applyAlignment="1">
      <alignment horizontal="justify" vertical="top"/>
    </xf>
    <xf numFmtId="38" fontId="4" fillId="0" borderId="0" xfId="0" applyFont="1" applyFill="1" applyAlignment="1">
      <alignment horizontal="left" vertical="top" wrapText="1"/>
    </xf>
    <xf numFmtId="172" fontId="4" fillId="0" borderId="7" xfId="15" applyNumberFormat="1" applyFont="1" applyBorder="1" applyAlignment="1">
      <alignment horizontal="right"/>
    </xf>
    <xf numFmtId="172" fontId="4" fillId="0" borderId="5" xfId="15" applyNumberFormat="1" applyFont="1" applyFill="1" applyBorder="1" applyAlignment="1">
      <alignment horizontal="justify" vertical="top"/>
    </xf>
    <xf numFmtId="38" fontId="3" fillId="0" borderId="0" xfId="0" applyFont="1" applyFill="1" applyBorder="1" applyAlignment="1" quotePrefix="1">
      <alignment horizontal="center" vertical="top"/>
    </xf>
    <xf numFmtId="43" fontId="4" fillId="0" borderId="0" xfId="15" applyFont="1" applyFill="1" applyBorder="1" applyAlignment="1">
      <alignment vertical="top"/>
    </xf>
    <xf numFmtId="38" fontId="1" fillId="0" borderId="0" xfId="0" applyFont="1" applyAlignment="1">
      <alignment horizontal="justify" wrapText="1"/>
    </xf>
    <xf numFmtId="38" fontId="1" fillId="0" borderId="0" xfId="0" applyFont="1" applyFill="1" applyAlignment="1">
      <alignment horizontal="justify" wrapText="1"/>
    </xf>
    <xf numFmtId="0" fontId="13" fillId="0" borderId="0" xfId="0" applyFont="1" applyAlignment="1">
      <alignment wrapText="1"/>
    </xf>
    <xf numFmtId="0" fontId="13" fillId="0" borderId="3" xfId="0" applyFont="1" applyBorder="1" applyAlignment="1">
      <alignment vertical="top" wrapText="1"/>
    </xf>
    <xf numFmtId="0" fontId="0" fillId="0" borderId="0" xfId="0" applyFont="1" applyBorder="1" applyAlignment="1">
      <alignment vertical="top" wrapText="1"/>
    </xf>
    <xf numFmtId="0" fontId="13" fillId="0" borderId="0" xfId="0" applyFont="1" applyAlignment="1">
      <alignment vertical="top"/>
    </xf>
    <xf numFmtId="172" fontId="4" fillId="0" borderId="12" xfId="15" applyNumberFormat="1" applyFont="1" applyFill="1" applyBorder="1" applyAlignment="1">
      <alignment vertical="top"/>
    </xf>
    <xf numFmtId="172" fontId="4" fillId="0" borderId="13" xfId="15" applyNumberFormat="1" applyFont="1" applyFill="1" applyBorder="1" applyAlignment="1">
      <alignment vertical="top"/>
    </xf>
    <xf numFmtId="172" fontId="4" fillId="0" borderId="14" xfId="15" applyNumberFormat="1" applyFont="1" applyFill="1" applyBorder="1" applyAlignment="1">
      <alignment vertical="top"/>
    </xf>
    <xf numFmtId="172" fontId="4" fillId="0" borderId="15" xfId="15" applyNumberFormat="1" applyFont="1" applyFill="1" applyBorder="1" applyAlignment="1">
      <alignment vertical="top"/>
    </xf>
    <xf numFmtId="172" fontId="4" fillId="0" borderId="16" xfId="15" applyNumberFormat="1" applyFont="1" applyFill="1" applyBorder="1" applyAlignment="1">
      <alignment vertical="top"/>
    </xf>
    <xf numFmtId="172" fontId="4" fillId="0" borderId="7" xfId="15" applyNumberFormat="1" applyFont="1" applyFill="1" applyBorder="1" applyAlignment="1">
      <alignment vertical="top"/>
    </xf>
    <xf numFmtId="172" fontId="4" fillId="0" borderId="17" xfId="15" applyNumberFormat="1" applyFont="1" applyFill="1" applyBorder="1" applyAlignment="1">
      <alignment vertical="top"/>
    </xf>
    <xf numFmtId="0" fontId="0" fillId="0" borderId="18" xfId="0"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0" fillId="0" borderId="19" xfId="0" applyFont="1" applyBorder="1" applyAlignment="1">
      <alignment vertical="top" wrapText="1"/>
    </xf>
    <xf numFmtId="0" fontId="0" fillId="0" borderId="18"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Border="1" applyAlignment="1">
      <alignment vertical="top"/>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19" xfId="0" applyFont="1" applyBorder="1" applyAlignment="1">
      <alignment horizontal="justify" vertical="top" wrapText="1"/>
    </xf>
    <xf numFmtId="0" fontId="0" fillId="0" borderId="18" xfId="0" applyFont="1" applyBorder="1" applyAlignment="1">
      <alignment horizontal="justify" vertical="top" wrapText="1"/>
    </xf>
    <xf numFmtId="0" fontId="0" fillId="0" borderId="19" xfId="0" applyNumberFormat="1" applyFont="1" applyBorder="1" applyAlignment="1">
      <alignment horizontal="justify" vertical="top" wrapText="1"/>
    </xf>
    <xf numFmtId="0" fontId="0" fillId="0" borderId="21" xfId="0" applyFont="1" applyBorder="1" applyAlignment="1">
      <alignment horizontal="justify" vertical="top" wrapText="1"/>
    </xf>
    <xf numFmtId="0" fontId="0" fillId="0" borderId="22" xfId="0" applyFont="1" applyBorder="1" applyAlignment="1">
      <alignment horizontal="justify" vertical="top" wrapText="1"/>
    </xf>
    <xf numFmtId="0" fontId="0" fillId="0" borderId="22" xfId="0" applyFont="1" applyBorder="1" applyAlignment="1">
      <alignment horizontal="center" vertical="top" wrapText="1"/>
    </xf>
    <xf numFmtId="0" fontId="13" fillId="0" borderId="0" xfId="0" applyFont="1" applyAlignment="1">
      <alignment/>
    </xf>
    <xf numFmtId="0" fontId="13" fillId="0" borderId="23" xfId="0" applyFont="1" applyBorder="1" applyAlignment="1">
      <alignment wrapText="1"/>
    </xf>
    <xf numFmtId="0" fontId="13" fillId="0" borderId="24" xfId="0" applyFont="1" applyBorder="1" applyAlignment="1">
      <alignment horizontal="center" vertical="top" wrapText="1"/>
    </xf>
    <xf numFmtId="0" fontId="13" fillId="0" borderId="25" xfId="0" applyFont="1" applyBorder="1" applyAlignment="1">
      <alignment horizontal="center" vertical="top" wrapText="1"/>
    </xf>
    <xf numFmtId="0" fontId="0" fillId="0" borderId="21" xfId="0" applyFont="1" applyBorder="1" applyAlignment="1">
      <alignment horizontal="center" vertical="top" wrapText="1"/>
    </xf>
    <xf numFmtId="0" fontId="0" fillId="0" borderId="20" xfId="0" applyNumberFormat="1" applyFont="1" applyBorder="1" applyAlignment="1">
      <alignment horizontal="justify" vertical="top" wrapText="1"/>
    </xf>
    <xf numFmtId="0" fontId="0" fillId="0" borderId="20" xfId="0" applyFont="1" applyBorder="1" applyAlignment="1">
      <alignment horizontal="justify" vertical="top" wrapText="1"/>
    </xf>
    <xf numFmtId="0" fontId="13" fillId="0" borderId="0" xfId="0" applyFont="1" applyBorder="1" applyAlignment="1">
      <alignment wrapText="1"/>
    </xf>
    <xf numFmtId="0" fontId="0" fillId="0" borderId="18" xfId="0" applyFont="1" applyBorder="1" applyAlignment="1">
      <alignment/>
    </xf>
    <xf numFmtId="38" fontId="3" fillId="0" borderId="0" xfId="0" applyFont="1" applyAlignment="1">
      <alignment/>
    </xf>
    <xf numFmtId="38" fontId="3" fillId="0" borderId="0" xfId="0" applyFont="1" applyAlignment="1">
      <alignment horizontal="center"/>
    </xf>
    <xf numFmtId="38" fontId="5" fillId="0" borderId="0" xfId="0" applyFont="1" applyAlignment="1">
      <alignment horizontal="justify" vertical="top" wrapText="1"/>
    </xf>
    <xf numFmtId="38" fontId="3" fillId="0" borderId="0" xfId="0" applyFont="1" applyBorder="1" applyAlignment="1">
      <alignment wrapText="1"/>
    </xf>
    <xf numFmtId="38" fontId="3" fillId="0" borderId="0" xfId="0" applyFont="1" applyBorder="1" applyAlignment="1">
      <alignment horizontal="center" vertical="center" wrapText="1"/>
    </xf>
    <xf numFmtId="174" fontId="5" fillId="0" borderId="0" xfId="0" applyNumberFormat="1" applyFont="1" applyAlignment="1">
      <alignment horizontal="justify" vertical="top" wrapText="1"/>
    </xf>
    <xf numFmtId="38" fontId="4" fillId="0" borderId="0" xfId="0" applyFont="1" applyFill="1" applyAlignment="1">
      <alignment horizontal="justify" vertical="top" wrapText="1"/>
    </xf>
    <xf numFmtId="38" fontId="4" fillId="0" borderId="0" xfId="0" applyFont="1" applyFill="1" applyAlignment="1">
      <alignment horizontal="justify" vertical="center" wrapText="1"/>
    </xf>
    <xf numFmtId="38" fontId="1" fillId="0" borderId="0" xfId="0" applyAlignment="1">
      <alignment horizontal="justify" vertical="center" wrapText="1"/>
    </xf>
    <xf numFmtId="38" fontId="4" fillId="0" borderId="0" xfId="0" applyFont="1" applyFill="1" applyAlignment="1">
      <alignment horizontal="justify" wrapText="1"/>
    </xf>
    <xf numFmtId="38" fontId="1" fillId="0" borderId="0" xfId="0" applyAlignment="1">
      <alignment horizontal="justify" wrapText="1"/>
    </xf>
    <xf numFmtId="38" fontId="3" fillId="0" borderId="0" xfId="0" applyFont="1" applyFill="1" applyAlignment="1">
      <alignment horizontal="left" vertical="top" wrapText="1"/>
    </xf>
    <xf numFmtId="38" fontId="4" fillId="0" borderId="0" xfId="0" applyFont="1" applyAlignment="1">
      <alignment horizontal="justify" vertical="center" wrapText="1"/>
    </xf>
    <xf numFmtId="38" fontId="4" fillId="0" borderId="0" xfId="0" applyFont="1" applyAlignment="1">
      <alignment horizontal="left" wrapText="1"/>
    </xf>
    <xf numFmtId="0" fontId="4" fillId="0" borderId="0" xfId="15" applyNumberFormat="1" applyFont="1" applyFill="1" applyAlignment="1">
      <alignment horizontal="justify" vertical="center" wrapText="1"/>
    </xf>
    <xf numFmtId="38" fontId="1" fillId="0" borderId="0" xfId="0" applyFill="1" applyAlignment="1">
      <alignment horizontal="justify" vertical="center" wrapText="1"/>
    </xf>
    <xf numFmtId="38" fontId="4" fillId="0" borderId="0" xfId="0" applyFont="1" applyFill="1" applyAlignment="1">
      <alignment horizontal="justify" vertical="top"/>
    </xf>
    <xf numFmtId="38" fontId="4" fillId="0" borderId="0" xfId="0" applyFont="1" applyFill="1" applyAlignment="1">
      <alignment horizontal="left" vertical="top" wrapText="1"/>
    </xf>
    <xf numFmtId="3" fontId="4" fillId="0" borderId="0" xfId="0" applyNumberFormat="1" applyFont="1" applyFill="1" applyAlignment="1">
      <alignment horizontal="center" vertical="top"/>
    </xf>
    <xf numFmtId="0" fontId="4" fillId="0" borderId="0" xfId="0" applyNumberFormat="1" applyFont="1" applyFill="1" applyAlignment="1">
      <alignment horizontal="justify" vertical="top" wrapText="1"/>
    </xf>
    <xf numFmtId="38" fontId="3" fillId="0" borderId="0" xfId="0" applyFont="1" applyFill="1" applyAlignment="1">
      <alignment horizontal="center" vertical="top"/>
    </xf>
    <xf numFmtId="38" fontId="4" fillId="0" borderId="0" xfId="0" applyFont="1" applyFill="1" applyAlignment="1">
      <alignment horizontal="justify" vertical="justify" wrapText="1"/>
    </xf>
    <xf numFmtId="38" fontId="3" fillId="0" borderId="0" xfId="0" applyFont="1" applyFill="1" applyAlignment="1">
      <alignment horizontal="center" vertical="center" wrapText="1"/>
    </xf>
    <xf numFmtId="0" fontId="13" fillId="0" borderId="0" xfId="0" applyFont="1" applyAlignment="1">
      <alignment vertical="top" wrapText="1"/>
    </xf>
    <xf numFmtId="0" fontId="13" fillId="0" borderId="19" xfId="0" applyFont="1" applyBorder="1" applyAlignment="1">
      <alignment horizontal="center" vertical="top" wrapText="1"/>
    </xf>
    <xf numFmtId="0" fontId="13" fillId="0" borderId="18" xfId="0" applyFont="1" applyBorder="1" applyAlignment="1">
      <alignment horizontal="center" vertical="top" wrapText="1"/>
    </xf>
    <xf numFmtId="0" fontId="13" fillId="0" borderId="23" xfId="0" applyFont="1" applyBorder="1" applyAlignment="1">
      <alignment wrapText="1"/>
    </xf>
    <xf numFmtId="0" fontId="0" fillId="0" borderId="0"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ED\FRB-Qtrly%20Announcement%20(30%20June%2008)-BMS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Equity"/>
      <sheetName val="CF"/>
      <sheetName val="InterimNotes"/>
      <sheetName val="BursaNotes"/>
      <sheetName val="Litigation"/>
    </sheetNames>
    <sheetDataSet>
      <sheetData sheetId="0">
        <row r="19">
          <cell r="D19">
            <v>1784</v>
          </cell>
        </row>
        <row r="21">
          <cell r="D21">
            <v>-13957</v>
          </cell>
        </row>
        <row r="23">
          <cell r="D23">
            <v>-1393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tabSelected="1" zoomScale="75" zoomScaleNormal="75" workbookViewId="0" topLeftCell="A1">
      <pane xSplit="1" ySplit="11" topLeftCell="B12" activePane="bottomRight" state="frozen"/>
      <selection pane="topLeft" activeCell="A1" sqref="A1"/>
      <selection pane="topRight" activeCell="B1" sqref="B1"/>
      <selection pane="bottomLeft" activeCell="A12" sqref="A12"/>
      <selection pane="bottomRight" activeCell="A12" sqref="A12"/>
    </sheetView>
  </sheetViews>
  <sheetFormatPr defaultColWidth="9.140625" defaultRowHeight="12.75"/>
  <cols>
    <col min="1" max="1" width="45.8515625" style="4" customWidth="1"/>
    <col min="2" max="2" width="17.421875" style="4" customWidth="1"/>
    <col min="3" max="3" width="22.7109375" style="38" customWidth="1"/>
    <col min="4" max="4" width="15.57421875" style="4" customWidth="1"/>
    <col min="5" max="5" width="21.8515625" style="38" customWidth="1"/>
    <col min="6" max="6" width="9.140625" style="4" customWidth="1"/>
    <col min="7" max="7" width="9.421875" style="4" bestFit="1" customWidth="1"/>
    <col min="8" max="16384" width="9.140625" style="4" customWidth="1"/>
  </cols>
  <sheetData>
    <row r="1" spans="1:5" ht="15.75">
      <c r="A1" s="248" t="s">
        <v>17</v>
      </c>
      <c r="B1" s="248"/>
      <c r="C1" s="2"/>
      <c r="D1" s="3"/>
      <c r="E1" s="2"/>
    </row>
    <row r="2" spans="1:5" ht="15.75">
      <c r="A2" s="248" t="s">
        <v>18</v>
      </c>
      <c r="B2" s="248"/>
      <c r="C2" s="5"/>
      <c r="D2" s="1"/>
      <c r="E2" s="5"/>
    </row>
    <row r="3" spans="1:5" ht="15.75">
      <c r="A3" s="248"/>
      <c r="B3" s="248"/>
      <c r="C3" s="5"/>
      <c r="D3" s="1"/>
      <c r="E3" s="5"/>
    </row>
    <row r="4" spans="1:5" ht="15.75">
      <c r="A4" s="248" t="s">
        <v>19</v>
      </c>
      <c r="B4" s="248"/>
      <c r="C4" s="248"/>
      <c r="D4" s="248"/>
      <c r="E4" s="5"/>
    </row>
    <row r="5" spans="1:5" ht="15.75">
      <c r="A5" s="248" t="s">
        <v>261</v>
      </c>
      <c r="B5" s="248"/>
      <c r="C5" s="248"/>
      <c r="D5" s="248"/>
      <c r="E5" s="5"/>
    </row>
    <row r="6" spans="1:5" ht="15.75">
      <c r="A6" s="248" t="s">
        <v>20</v>
      </c>
      <c r="B6" s="248"/>
      <c r="C6" s="248"/>
      <c r="D6" s="1"/>
      <c r="E6" s="5"/>
    </row>
    <row r="7" spans="1:5" ht="15.75">
      <c r="A7" s="1"/>
      <c r="B7" s="248"/>
      <c r="C7" s="248"/>
      <c r="D7" s="248"/>
      <c r="E7" s="248"/>
    </row>
    <row r="8" spans="1:5" ht="15.75">
      <c r="A8" s="1"/>
      <c r="B8" s="249" t="s">
        <v>21</v>
      </c>
      <c r="C8" s="249"/>
      <c r="D8" s="249" t="s">
        <v>22</v>
      </c>
      <c r="E8" s="249"/>
    </row>
    <row r="9" spans="1:5" ht="63">
      <c r="A9" s="1"/>
      <c r="B9" s="7" t="s">
        <v>23</v>
      </c>
      <c r="C9" s="8" t="s">
        <v>24</v>
      </c>
      <c r="D9" s="7" t="s">
        <v>25</v>
      </c>
      <c r="E9" s="8" t="s">
        <v>26</v>
      </c>
    </row>
    <row r="10" spans="1:5" ht="15.75">
      <c r="A10" s="1"/>
      <c r="B10" s="6" t="s">
        <v>262</v>
      </c>
      <c r="C10" s="160" t="s">
        <v>263</v>
      </c>
      <c r="D10" s="6" t="str">
        <f>+B10</f>
        <v>30.09.2008</v>
      </c>
      <c r="E10" s="160" t="str">
        <f>+C10</f>
        <v>30.09.2007</v>
      </c>
    </row>
    <row r="11" spans="1:5" ht="15.75">
      <c r="A11" s="1"/>
      <c r="B11" s="6" t="s">
        <v>27</v>
      </c>
      <c r="C11" s="160" t="s">
        <v>27</v>
      </c>
      <c r="D11" s="6" t="s">
        <v>27</v>
      </c>
      <c r="E11" s="160" t="s">
        <v>27</v>
      </c>
    </row>
    <row r="12" spans="1:5" ht="15.75">
      <c r="A12" s="1"/>
      <c r="B12" s="11"/>
      <c r="C12" s="196"/>
      <c r="D12" s="11"/>
      <c r="E12" s="196"/>
    </row>
    <row r="13" spans="1:5" ht="15.75">
      <c r="A13" s="13" t="s">
        <v>28</v>
      </c>
      <c r="B13" s="14">
        <v>101664</v>
      </c>
      <c r="C13" s="14">
        <v>94105</v>
      </c>
      <c r="D13" s="14">
        <v>203685</v>
      </c>
      <c r="E13" s="14">
        <v>156275</v>
      </c>
    </row>
    <row r="14" spans="1:5" ht="15.75">
      <c r="A14" s="13"/>
      <c r="B14" s="16"/>
      <c r="C14" s="180"/>
      <c r="D14" s="16"/>
      <c r="E14" s="180"/>
    </row>
    <row r="15" spans="1:5" ht="15.75">
      <c r="A15" s="17" t="s">
        <v>29</v>
      </c>
      <c r="B15" s="14">
        <v>-74164</v>
      </c>
      <c r="C15" s="181">
        <v>-71658</v>
      </c>
      <c r="D15" s="18">
        <v>-154993</v>
      </c>
      <c r="E15" s="181">
        <v>-121122</v>
      </c>
    </row>
    <row r="16" spans="1:5" ht="15.75">
      <c r="A16" s="13"/>
      <c r="B16" s="19"/>
      <c r="C16" s="180"/>
      <c r="D16" s="19"/>
      <c r="E16" s="186"/>
    </row>
    <row r="17" spans="1:5" ht="15.75">
      <c r="A17" s="13" t="s">
        <v>30</v>
      </c>
      <c r="B17" s="15">
        <f>SUM(B13:B15)</f>
        <v>27500</v>
      </c>
      <c r="C17" s="15">
        <f>SUM(C13:C15)</f>
        <v>22447</v>
      </c>
      <c r="D17" s="15">
        <f>SUM(D13:D15)</f>
        <v>48692</v>
      </c>
      <c r="E17" s="15">
        <f>SUM(E13:E15)</f>
        <v>35153</v>
      </c>
    </row>
    <row r="18" spans="1:5" ht="15.75">
      <c r="A18" s="13"/>
      <c r="B18" s="16"/>
      <c r="C18" s="180"/>
      <c r="D18" s="16"/>
      <c r="E18" s="180"/>
    </row>
    <row r="19" spans="1:5" ht="15.75">
      <c r="A19" s="13" t="s">
        <v>31</v>
      </c>
      <c r="B19" s="14">
        <f>+D19-'[1]IS'!D19</f>
        <v>1357</v>
      </c>
      <c r="C19" s="14">
        <v>655</v>
      </c>
      <c r="D19" s="14">
        <v>3141</v>
      </c>
      <c r="E19" s="14">
        <v>1626</v>
      </c>
    </row>
    <row r="20" spans="1:5" ht="15.75">
      <c r="A20" s="13"/>
      <c r="B20" s="16"/>
      <c r="C20" s="180"/>
      <c r="D20" s="16"/>
      <c r="E20" s="180"/>
    </row>
    <row r="21" spans="1:5" ht="15.75">
      <c r="A21" s="17" t="s">
        <v>32</v>
      </c>
      <c r="B21" s="14">
        <f>+D21-'[1]IS'!D21</f>
        <v>-15205</v>
      </c>
      <c r="C21" s="14">
        <v>-15300</v>
      </c>
      <c r="D21" s="16">
        <v>-29162</v>
      </c>
      <c r="E21" s="14">
        <v>-29303</v>
      </c>
    </row>
    <row r="22" spans="1:5" ht="15.75">
      <c r="A22" s="13"/>
      <c r="B22" s="16"/>
      <c r="C22" s="180"/>
      <c r="D22" s="16"/>
      <c r="E22" s="180"/>
    </row>
    <row r="23" spans="1:8" ht="15.75">
      <c r="A23" s="13" t="s">
        <v>33</v>
      </c>
      <c r="B23" s="14">
        <f>+D23-'[1]IS'!D23</f>
        <v>-1374</v>
      </c>
      <c r="C23" s="14">
        <v>-1175</v>
      </c>
      <c r="D23" s="15">
        <v>-2767</v>
      </c>
      <c r="E23" s="14">
        <v>-2499</v>
      </c>
      <c r="F23" s="20"/>
      <c r="H23" s="20"/>
    </row>
    <row r="24" spans="1:5" ht="15.75">
      <c r="A24" s="13"/>
      <c r="B24" s="21"/>
      <c r="C24" s="183"/>
      <c r="D24" s="21"/>
      <c r="E24" s="183"/>
    </row>
    <row r="25" spans="1:7" s="24" customFormat="1" ht="18" customHeight="1">
      <c r="A25" s="22" t="s">
        <v>272</v>
      </c>
      <c r="B25" s="23">
        <f>SUM(B17:B24)</f>
        <v>12278</v>
      </c>
      <c r="C25" s="23">
        <f>SUM(C16:C24)</f>
        <v>6627</v>
      </c>
      <c r="D25" s="23">
        <f>SUM(D17:D24)</f>
        <v>19904</v>
      </c>
      <c r="E25" s="23">
        <f>SUM(E16:E24)</f>
        <v>4977</v>
      </c>
      <c r="G25" s="23"/>
    </row>
    <row r="26" spans="1:5" ht="15.75">
      <c r="A26" s="13"/>
      <c r="B26" s="16"/>
      <c r="C26" s="197"/>
      <c r="D26" s="16"/>
      <c r="E26" s="197"/>
    </row>
    <row r="27" spans="1:5" ht="15.75">
      <c r="A27" s="13" t="s">
        <v>196</v>
      </c>
      <c r="B27" s="14">
        <v>-3426</v>
      </c>
      <c r="C27" s="14">
        <v>-1940</v>
      </c>
      <c r="D27" s="16">
        <v>-5827</v>
      </c>
      <c r="E27" s="14">
        <v>-2788</v>
      </c>
    </row>
    <row r="28" spans="1:5" ht="16.5" thickBot="1">
      <c r="A28" s="13"/>
      <c r="B28" s="25"/>
      <c r="C28" s="184"/>
      <c r="D28" s="25"/>
      <c r="E28" s="184"/>
    </row>
    <row r="29" spans="1:7" ht="17.25" customHeight="1" thickBot="1">
      <c r="A29" s="22" t="s">
        <v>275</v>
      </c>
      <c r="B29" s="26">
        <f>SUM(B25:B27)</f>
        <v>8852</v>
      </c>
      <c r="C29" s="26">
        <f>SUM(C25:C28)</f>
        <v>4687</v>
      </c>
      <c r="D29" s="26">
        <f>SUM(D25:D27)</f>
        <v>14077</v>
      </c>
      <c r="E29" s="26">
        <f>SUM(E25:E28)</f>
        <v>2189</v>
      </c>
      <c r="G29" s="75"/>
    </row>
    <row r="30" spans="1:5" ht="16.5" thickTop="1">
      <c r="A30" s="13"/>
      <c r="B30" s="15"/>
      <c r="C30" s="182"/>
      <c r="D30" s="15"/>
      <c r="E30" s="187"/>
    </row>
    <row r="31" spans="1:5" ht="15.75">
      <c r="A31" s="13" t="s">
        <v>34</v>
      </c>
      <c r="B31" s="15"/>
      <c r="C31" s="182"/>
      <c r="D31" s="15"/>
      <c r="E31" s="185"/>
    </row>
    <row r="32" spans="1:5" ht="15.75">
      <c r="A32" s="13" t="s">
        <v>35</v>
      </c>
      <c r="B32" s="14">
        <v>7317</v>
      </c>
      <c r="C32" s="14">
        <v>3732</v>
      </c>
      <c r="D32" s="27">
        <v>11938</v>
      </c>
      <c r="E32" s="14">
        <v>1041</v>
      </c>
    </row>
    <row r="33" spans="1:5" ht="15.75">
      <c r="A33" s="13" t="s">
        <v>1</v>
      </c>
      <c r="B33" s="14">
        <v>1535</v>
      </c>
      <c r="C33" s="14">
        <v>955</v>
      </c>
      <c r="D33" s="18">
        <v>2139</v>
      </c>
      <c r="E33" s="14">
        <v>1148</v>
      </c>
    </row>
    <row r="34" spans="1:7" s="24" customFormat="1" ht="17.25" customHeight="1" thickBot="1">
      <c r="A34" s="22" t="s">
        <v>275</v>
      </c>
      <c r="B34" s="29">
        <f>SUM(B32:B33)</f>
        <v>8852</v>
      </c>
      <c r="C34" s="29">
        <f>SUM(C32:C33)</f>
        <v>4687</v>
      </c>
      <c r="D34" s="29">
        <f>SUM(D32:D33)</f>
        <v>14077</v>
      </c>
      <c r="E34" s="29">
        <f>SUM(E32:E33)</f>
        <v>2189</v>
      </c>
      <c r="G34" s="4"/>
    </row>
    <row r="35" spans="1:5" ht="16.5" thickTop="1">
      <c r="A35" s="13"/>
      <c r="B35" s="15"/>
      <c r="C35" s="182"/>
      <c r="D35" s="15"/>
      <c r="E35" s="185"/>
    </row>
    <row r="36" spans="1:5" ht="15.75">
      <c r="A36" s="13" t="s">
        <v>276</v>
      </c>
      <c r="B36" s="15"/>
      <c r="C36" s="182"/>
      <c r="D36" s="15"/>
      <c r="E36" s="185"/>
    </row>
    <row r="37" spans="1:5" ht="15.75">
      <c r="A37" s="13" t="s">
        <v>36</v>
      </c>
      <c r="B37" s="30">
        <f>+BursaNotes!F147</f>
        <v>3.9815857779519077</v>
      </c>
      <c r="C37" s="30">
        <f>+BursaNotes!G147</f>
        <v>2.0307883180697717</v>
      </c>
      <c r="D37" s="30">
        <f>+BursaNotes!H147</f>
        <v>6.496128333632618</v>
      </c>
      <c r="E37" s="30">
        <f>+BursaNotes!I147</f>
        <v>0.5664658732879507</v>
      </c>
    </row>
    <row r="38" spans="1:5" ht="15.75">
      <c r="A38" s="13" t="s">
        <v>37</v>
      </c>
      <c r="B38" s="30">
        <f>+BursaNotes!F157</f>
        <v>3.935965917343102</v>
      </c>
      <c r="C38" s="30">
        <f>+BursaNotes!G157</f>
        <v>2.0075201316829925</v>
      </c>
      <c r="D38" s="30">
        <f>+BursaNotes!H157</f>
        <v>6.421697570212102</v>
      </c>
      <c r="E38" s="30">
        <f>+BursaNotes!I157</f>
        <v>0.5599754708151112</v>
      </c>
    </row>
    <row r="39" spans="1:5" ht="3.75" customHeight="1" thickBot="1">
      <c r="A39" s="13"/>
      <c r="B39" s="31"/>
      <c r="C39" s="150"/>
      <c r="D39" s="32"/>
      <c r="E39" s="168"/>
    </row>
    <row r="40" spans="1:5" ht="16.5" thickTop="1">
      <c r="A40" s="13"/>
      <c r="B40" s="33"/>
      <c r="C40" s="34"/>
      <c r="D40" s="33"/>
      <c r="E40" s="34"/>
    </row>
    <row r="41" spans="1:5" ht="15.75">
      <c r="A41" s="13"/>
      <c r="B41" s="35"/>
      <c r="C41" s="36"/>
      <c r="D41" s="35"/>
      <c r="E41" s="36"/>
    </row>
    <row r="42" spans="1:5" ht="35.25" customHeight="1">
      <c r="A42" s="250" t="s">
        <v>253</v>
      </c>
      <c r="B42" s="250"/>
      <c r="C42" s="250"/>
      <c r="D42" s="250"/>
      <c r="E42" s="250"/>
    </row>
    <row r="43" spans="1:5" ht="15.75">
      <c r="A43" s="37"/>
      <c r="B43" s="37"/>
      <c r="C43" s="37"/>
      <c r="D43" s="37"/>
      <c r="E43" s="37"/>
    </row>
    <row r="44" spans="1:5" ht="12" customHeight="1">
      <c r="A44" s="10"/>
      <c r="B44" s="10"/>
      <c r="C44" s="11"/>
      <c r="D44" s="10"/>
      <c r="E44" s="11"/>
    </row>
    <row r="45" spans="1:5" ht="12" customHeight="1">
      <c r="A45" s="10"/>
      <c r="B45" s="10"/>
      <c r="C45" s="11"/>
      <c r="D45" s="10"/>
      <c r="E45" s="11"/>
    </row>
    <row r="54" ht="3.75" customHeight="1"/>
    <row r="67" ht="15.75">
      <c r="C67" s="39"/>
    </row>
  </sheetData>
  <mergeCells count="11">
    <mergeCell ref="B8:C8"/>
    <mergeCell ref="D8:E8"/>
    <mergeCell ref="A42:E42"/>
    <mergeCell ref="A5:D5"/>
    <mergeCell ref="A6:C6"/>
    <mergeCell ref="B7:C7"/>
    <mergeCell ref="D7:E7"/>
    <mergeCell ref="A1:B1"/>
    <mergeCell ref="A2:B2"/>
    <mergeCell ref="A3:B3"/>
    <mergeCell ref="A4:D4"/>
  </mergeCells>
  <printOptions/>
  <pageMargins left="0.75" right="0.75" top="1" bottom="1" header="0.5" footer="0.5"/>
  <pageSetup firstPageNumber="1" useFirstPageNumber="1" fitToHeight="1" fitToWidth="1" horizontalDpi="600" verticalDpi="600" orientation="portrait" paperSize="9" scale="7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80"/>
  <sheetViews>
    <sheetView zoomScale="75" zoomScaleNormal="75" workbookViewId="0" topLeftCell="A55">
      <selection activeCell="A64" sqref="A64"/>
    </sheetView>
  </sheetViews>
  <sheetFormatPr defaultColWidth="9.140625" defaultRowHeight="12.75"/>
  <cols>
    <col min="1" max="1" width="91.140625" style="10" bestFit="1" customWidth="1"/>
    <col min="2" max="2" width="21.7109375" style="10" customWidth="1"/>
    <col min="3" max="3" width="2.7109375" style="77" customWidth="1"/>
    <col min="4" max="4" width="21.7109375" style="10" customWidth="1"/>
    <col min="5" max="5" width="9.140625" style="10" customWidth="1"/>
    <col min="6" max="6" width="10.28125" style="10" bestFit="1" customWidth="1"/>
    <col min="7" max="7" width="11.00390625" style="10" bestFit="1" customWidth="1"/>
    <col min="8" max="16384" width="9.140625" style="10" customWidth="1"/>
  </cols>
  <sheetData>
    <row r="1" spans="1:4" ht="15.75">
      <c r="A1" s="1" t="s">
        <v>17</v>
      </c>
      <c r="B1" s="3"/>
      <c r="C1" s="66"/>
      <c r="D1" s="3"/>
    </row>
    <row r="2" spans="1:4" ht="15.75">
      <c r="A2" s="1" t="s">
        <v>18</v>
      </c>
      <c r="B2" s="1"/>
      <c r="C2" s="66"/>
      <c r="D2" s="1"/>
    </row>
    <row r="3" spans="1:4" ht="8.25" customHeight="1">
      <c r="A3" s="1"/>
      <c r="B3" s="1"/>
      <c r="C3" s="66"/>
      <c r="D3" s="1"/>
    </row>
    <row r="4" spans="1:4" ht="15.75">
      <c r="A4" s="3" t="s">
        <v>46</v>
      </c>
      <c r="B4" s="3"/>
      <c r="C4" s="3"/>
      <c r="D4" s="3"/>
    </row>
    <row r="5" spans="1:4" ht="15.75">
      <c r="A5" s="1" t="s">
        <v>264</v>
      </c>
      <c r="B5" s="1"/>
      <c r="C5" s="66"/>
      <c r="D5" s="1"/>
    </row>
    <row r="6" spans="1:4" ht="15.75" customHeight="1">
      <c r="A6" s="248"/>
      <c r="B6" s="248"/>
      <c r="C6" s="66"/>
      <c r="D6" s="1"/>
    </row>
    <row r="7" spans="1:4" ht="15.75">
      <c r="A7" s="67"/>
      <c r="B7" s="68" t="s">
        <v>47</v>
      </c>
      <c r="C7" s="69"/>
      <c r="D7" s="70" t="s">
        <v>48</v>
      </c>
    </row>
    <row r="8" spans="1:4" ht="22.5" customHeight="1">
      <c r="A8" s="251"/>
      <c r="B8" s="252" t="s">
        <v>49</v>
      </c>
      <c r="C8" s="71"/>
      <c r="D8" s="252" t="s">
        <v>50</v>
      </c>
    </row>
    <row r="9" spans="1:4" ht="22.5" customHeight="1">
      <c r="A9" s="251"/>
      <c r="B9" s="252"/>
      <c r="C9" s="71"/>
      <c r="D9" s="252"/>
    </row>
    <row r="10" spans="1:4" ht="15.75">
      <c r="A10" s="67"/>
      <c r="B10" s="68" t="s">
        <v>262</v>
      </c>
      <c r="C10" s="69"/>
      <c r="D10" s="68" t="s">
        <v>185</v>
      </c>
    </row>
    <row r="11" spans="1:4" ht="15.75">
      <c r="A11" s="67"/>
      <c r="B11" s="68" t="s">
        <v>27</v>
      </c>
      <c r="C11" s="69"/>
      <c r="D11" s="68" t="s">
        <v>27</v>
      </c>
    </row>
    <row r="12" spans="1:4" ht="15.75">
      <c r="A12" s="67" t="s">
        <v>51</v>
      </c>
      <c r="B12" s="72"/>
      <c r="C12" s="73"/>
      <c r="D12" s="72"/>
    </row>
    <row r="13" spans="1:4" ht="9" customHeight="1">
      <c r="A13" s="67"/>
      <c r="B13" s="74"/>
      <c r="C13" s="75"/>
      <c r="D13" s="74"/>
    </row>
    <row r="14" spans="1:4" ht="15">
      <c r="A14" s="76" t="s">
        <v>52</v>
      </c>
      <c r="B14" s="74">
        <v>5542</v>
      </c>
      <c r="C14" s="75"/>
      <c r="D14" s="74">
        <v>6181</v>
      </c>
    </row>
    <row r="15" spans="1:4" ht="15">
      <c r="A15" s="76" t="s">
        <v>53</v>
      </c>
      <c r="B15" s="74">
        <v>2407</v>
      </c>
      <c r="C15" s="75"/>
      <c r="D15" s="74">
        <v>2540</v>
      </c>
    </row>
    <row r="16" spans="1:4" s="11" customFormat="1" ht="15">
      <c r="A16" s="77" t="s">
        <v>54</v>
      </c>
      <c r="B16" s="75">
        <v>4497</v>
      </c>
      <c r="C16" s="75"/>
      <c r="D16" s="75">
        <v>5493</v>
      </c>
    </row>
    <row r="17" spans="1:4" ht="15">
      <c r="A17" s="76" t="s">
        <v>212</v>
      </c>
      <c r="B17" s="74">
        <v>32</v>
      </c>
      <c r="C17" s="75"/>
      <c r="D17" s="74">
        <v>32</v>
      </c>
    </row>
    <row r="18" spans="1:4" ht="15">
      <c r="A18" s="76" t="s">
        <v>188</v>
      </c>
      <c r="B18" s="74">
        <v>14170</v>
      </c>
      <c r="C18" s="75"/>
      <c r="D18" s="74">
        <v>9235</v>
      </c>
    </row>
    <row r="19" spans="1:4" ht="15">
      <c r="A19" s="76" t="s">
        <v>213</v>
      </c>
      <c r="B19" s="74">
        <v>140908</v>
      </c>
      <c r="C19" s="75"/>
      <c r="D19" s="74">
        <v>140908</v>
      </c>
    </row>
    <row r="20" spans="1:4" ht="15">
      <c r="A20" s="76" t="s">
        <v>0</v>
      </c>
      <c r="B20" s="74">
        <v>959</v>
      </c>
      <c r="C20" s="75"/>
      <c r="D20" s="74">
        <v>810</v>
      </c>
    </row>
    <row r="21" spans="1:4" ht="9" customHeight="1">
      <c r="A21" s="76"/>
      <c r="B21" s="78"/>
      <c r="C21" s="75"/>
      <c r="D21" s="78"/>
    </row>
    <row r="22" spans="1:4" ht="16.5" customHeight="1">
      <c r="A22" s="76"/>
      <c r="B22" s="79">
        <f>SUM(B14:B21)</f>
        <v>168515</v>
      </c>
      <c r="C22" s="75"/>
      <c r="D22" s="79">
        <f>SUM(D14:D21)</f>
        <v>165199</v>
      </c>
    </row>
    <row r="23" spans="1:4" ht="16.5" customHeight="1">
      <c r="A23" s="76"/>
      <c r="B23" s="74"/>
      <c r="C23" s="75"/>
      <c r="D23" s="74"/>
    </row>
    <row r="24" spans="1:4" ht="15.75">
      <c r="A24" s="1" t="s">
        <v>55</v>
      </c>
      <c r="B24" s="74"/>
      <c r="C24" s="75"/>
      <c r="D24" s="74"/>
    </row>
    <row r="25" spans="1:4" ht="8.25" customHeight="1">
      <c r="A25" s="1"/>
      <c r="B25" s="74"/>
      <c r="C25" s="75"/>
      <c r="D25" s="74"/>
    </row>
    <row r="26" spans="1:4" s="11" customFormat="1" ht="15">
      <c r="A26" s="77" t="s">
        <v>54</v>
      </c>
      <c r="B26" s="75">
        <v>3960</v>
      </c>
      <c r="C26" s="75"/>
      <c r="D26" s="75">
        <v>3877</v>
      </c>
    </row>
    <row r="27" spans="1:4" ht="15">
      <c r="A27" s="10" t="s">
        <v>56</v>
      </c>
      <c r="B27" s="74">
        <v>26302</v>
      </c>
      <c r="C27" s="75"/>
      <c r="D27" s="74">
        <v>29759</v>
      </c>
    </row>
    <row r="28" spans="1:4" ht="15">
      <c r="A28" s="10" t="s">
        <v>57</v>
      </c>
      <c r="B28" s="74">
        <v>110852</v>
      </c>
      <c r="C28" s="75"/>
      <c r="D28" s="74">
        <v>120094</v>
      </c>
    </row>
    <row r="29" spans="1:4" ht="15">
      <c r="A29" s="10" t="s">
        <v>155</v>
      </c>
      <c r="B29" s="74">
        <v>30609</v>
      </c>
      <c r="C29" s="75"/>
      <c r="D29" s="74">
        <v>35734</v>
      </c>
    </row>
    <row r="30" spans="1:4" ht="15">
      <c r="A30" s="10" t="s">
        <v>58</v>
      </c>
      <c r="B30" s="74">
        <v>1280</v>
      </c>
      <c r="C30" s="75"/>
      <c r="D30" s="74">
        <v>3492</v>
      </c>
    </row>
    <row r="31" spans="1:4" ht="15">
      <c r="A31" s="10" t="s">
        <v>59</v>
      </c>
      <c r="B31" s="74">
        <v>69843</v>
      </c>
      <c r="C31" s="75"/>
      <c r="D31" s="74">
        <v>49262</v>
      </c>
    </row>
    <row r="32" ht="9" customHeight="1"/>
    <row r="33" spans="2:4" ht="17.25" customHeight="1">
      <c r="B33" s="79">
        <f>SUM(B26:B32)</f>
        <v>242846</v>
      </c>
      <c r="C33" s="75"/>
      <c r="D33" s="79">
        <f>SUM(D26:D32)</f>
        <v>242218</v>
      </c>
    </row>
    <row r="34" spans="2:4" ht="15">
      <c r="B34" s="74"/>
      <c r="C34" s="75"/>
      <c r="D34" s="74"/>
    </row>
    <row r="35" spans="1:4" ht="15.75">
      <c r="A35" s="1" t="s">
        <v>214</v>
      </c>
      <c r="B35" s="74">
        <v>98427</v>
      </c>
      <c r="C35" s="75"/>
      <c r="D35" s="74">
        <v>95777</v>
      </c>
    </row>
    <row r="36" spans="2:4" ht="15">
      <c r="B36" s="78"/>
      <c r="C36" s="75"/>
      <c r="D36" s="78"/>
    </row>
    <row r="37" spans="1:4" ht="17.25" customHeight="1" thickBot="1">
      <c r="A37" s="1" t="s">
        <v>60</v>
      </c>
      <c r="B37" s="26">
        <f>SUM(B35:B36)+B33+B22</f>
        <v>509788</v>
      </c>
      <c r="C37" s="75"/>
      <c r="D37" s="26">
        <f>+D35+D33+D22</f>
        <v>503194</v>
      </c>
    </row>
    <row r="38" spans="2:4" ht="15.75" thickTop="1">
      <c r="B38" s="74"/>
      <c r="C38" s="75"/>
      <c r="D38" s="74"/>
    </row>
    <row r="39" spans="1:4" ht="15.75">
      <c r="A39" s="1" t="s">
        <v>61</v>
      </c>
      <c r="B39" s="74"/>
      <c r="C39" s="75"/>
      <c r="D39" s="74"/>
    </row>
    <row r="40" spans="2:4" ht="9" customHeight="1">
      <c r="B40" s="74"/>
      <c r="C40" s="75"/>
      <c r="D40" s="74"/>
    </row>
    <row r="41" spans="1:4" ht="15.75">
      <c r="A41" s="1" t="s">
        <v>215</v>
      </c>
      <c r="B41" s="74"/>
      <c r="C41" s="75"/>
      <c r="D41" s="74"/>
    </row>
    <row r="42" spans="1:4" ht="9" customHeight="1">
      <c r="A42" s="67"/>
      <c r="B42" s="74"/>
      <c r="C42" s="75"/>
      <c r="D42" s="74"/>
    </row>
    <row r="43" spans="1:4" ht="15">
      <c r="A43" s="76" t="s">
        <v>216</v>
      </c>
      <c r="B43" s="74">
        <v>185901</v>
      </c>
      <c r="C43" s="75"/>
      <c r="D43" s="74">
        <v>185901</v>
      </c>
    </row>
    <row r="44" spans="1:5" ht="15">
      <c r="A44" s="76" t="s">
        <v>217</v>
      </c>
      <c r="B44" s="74">
        <v>9928</v>
      </c>
      <c r="C44" s="75"/>
      <c r="D44" s="74">
        <v>9956</v>
      </c>
      <c r="E44" s="64"/>
    </row>
    <row r="45" spans="1:4" ht="15">
      <c r="A45" s="76" t="s">
        <v>218</v>
      </c>
      <c r="B45" s="78">
        <v>14728</v>
      </c>
      <c r="C45" s="75"/>
      <c r="D45" s="78">
        <v>2790</v>
      </c>
    </row>
    <row r="46" spans="1:6" ht="16.5" customHeight="1">
      <c r="A46" s="76"/>
      <c r="B46" s="75">
        <f>SUM(B43:B45)</f>
        <v>210557</v>
      </c>
      <c r="C46" s="75"/>
      <c r="D46" s="75">
        <f>SUM(D43:D45)</f>
        <v>198647</v>
      </c>
      <c r="F46" s="80"/>
    </row>
    <row r="47" spans="1:4" ht="15.75">
      <c r="A47" s="67" t="s">
        <v>1</v>
      </c>
      <c r="B47" s="74">
        <v>13367</v>
      </c>
      <c r="C47" s="75"/>
      <c r="D47" s="74">
        <v>11228</v>
      </c>
    </row>
    <row r="48" spans="1:4" ht="9" customHeight="1">
      <c r="A48" s="67"/>
      <c r="B48" s="78"/>
      <c r="C48" s="75"/>
      <c r="D48" s="78"/>
    </row>
    <row r="49" spans="1:4" ht="16.5" customHeight="1">
      <c r="A49" s="67" t="s">
        <v>219</v>
      </c>
      <c r="B49" s="79">
        <f>SUM(B46:B48)</f>
        <v>223924</v>
      </c>
      <c r="C49" s="75"/>
      <c r="D49" s="79">
        <f>SUM(D46:D48)</f>
        <v>209875</v>
      </c>
    </row>
    <row r="50" spans="1:4" ht="15">
      <c r="A50" s="76"/>
      <c r="B50" s="74"/>
      <c r="C50" s="75"/>
      <c r="D50" s="74"/>
    </row>
    <row r="51" spans="1:4" ht="15.75">
      <c r="A51" s="1" t="s">
        <v>62</v>
      </c>
      <c r="B51" s="74"/>
      <c r="C51" s="75"/>
      <c r="D51" s="74"/>
    </row>
    <row r="52" spans="1:4" ht="9" customHeight="1">
      <c r="A52" s="67"/>
      <c r="B52" s="74"/>
      <c r="C52" s="75"/>
      <c r="D52" s="74"/>
    </row>
    <row r="53" spans="1:7" ht="15">
      <c r="A53" s="76" t="s">
        <v>63</v>
      </c>
      <c r="B53" s="74">
        <v>63503</v>
      </c>
      <c r="C53" s="75"/>
      <c r="D53" s="74">
        <v>63397</v>
      </c>
      <c r="F53" s="64"/>
      <c r="G53" s="64"/>
    </row>
    <row r="54" spans="1:4" ht="15">
      <c r="A54" s="76" t="s">
        <v>256</v>
      </c>
      <c r="B54" s="74">
        <v>13605</v>
      </c>
      <c r="C54" s="75"/>
      <c r="D54" s="74">
        <v>8372</v>
      </c>
    </row>
    <row r="55" spans="1:7" ht="15">
      <c r="A55" s="76" t="s">
        <v>64</v>
      </c>
      <c r="B55" s="74">
        <v>46</v>
      </c>
      <c r="C55" s="75"/>
      <c r="D55" s="74">
        <v>46</v>
      </c>
      <c r="F55" s="64"/>
      <c r="G55" s="64"/>
    </row>
    <row r="56" spans="1:4" ht="15">
      <c r="A56" s="76" t="s">
        <v>65</v>
      </c>
      <c r="B56" s="74">
        <v>1351</v>
      </c>
      <c r="C56" s="75"/>
      <c r="D56" s="74">
        <v>1169</v>
      </c>
    </row>
    <row r="57" spans="1:4" ht="9" customHeight="1">
      <c r="A57" s="76"/>
      <c r="B57" s="78"/>
      <c r="C57" s="75"/>
      <c r="D57" s="78"/>
    </row>
    <row r="58" spans="1:4" ht="16.5" customHeight="1">
      <c r="A58" s="81"/>
      <c r="B58" s="79">
        <f>SUM(B53:B57)</f>
        <v>78505</v>
      </c>
      <c r="C58" s="75"/>
      <c r="D58" s="79">
        <f>SUM(D53:D57)</f>
        <v>72984</v>
      </c>
    </row>
    <row r="59" spans="1:4" ht="15">
      <c r="A59" s="76"/>
      <c r="B59" s="74"/>
      <c r="C59" s="75"/>
      <c r="D59" s="74"/>
    </row>
    <row r="60" spans="1:4" ht="15.75">
      <c r="A60" s="1" t="s">
        <v>66</v>
      </c>
      <c r="B60" s="74"/>
      <c r="C60" s="75"/>
      <c r="D60" s="74"/>
    </row>
    <row r="61" spans="1:4" ht="9" customHeight="1">
      <c r="A61" s="67"/>
      <c r="B61" s="74"/>
      <c r="C61" s="75"/>
      <c r="D61" s="74"/>
    </row>
    <row r="62" spans="1:4" ht="15">
      <c r="A62" s="77" t="s">
        <v>67</v>
      </c>
      <c r="B62" s="75">
        <v>30242</v>
      </c>
      <c r="C62" s="75"/>
      <c r="D62" s="75">
        <v>54894</v>
      </c>
    </row>
    <row r="63" spans="1:4" ht="15">
      <c r="A63" s="77" t="s">
        <v>156</v>
      </c>
      <c r="B63" s="75">
        <v>47727</v>
      </c>
      <c r="C63" s="75"/>
      <c r="D63" s="75">
        <v>54037</v>
      </c>
    </row>
    <row r="64" spans="1:7" ht="15">
      <c r="A64" s="76" t="s">
        <v>63</v>
      </c>
      <c r="B64" s="74">
        <v>14046</v>
      </c>
      <c r="C64" s="75"/>
      <c r="D64" s="74">
        <v>5458</v>
      </c>
      <c r="G64" s="64"/>
    </row>
    <row r="65" spans="1:4" ht="15">
      <c r="A65" s="76" t="s">
        <v>256</v>
      </c>
      <c r="B65" s="74">
        <v>14774</v>
      </c>
      <c r="C65" s="75"/>
      <c r="D65" s="74">
        <v>10960</v>
      </c>
    </row>
    <row r="66" spans="1:4" ht="15">
      <c r="A66" s="76" t="s">
        <v>220</v>
      </c>
      <c r="B66" s="74">
        <v>3558</v>
      </c>
      <c r="C66" s="75"/>
      <c r="D66" s="74">
        <v>486</v>
      </c>
    </row>
    <row r="67" spans="1:4" ht="9" customHeight="1">
      <c r="A67" s="76"/>
      <c r="B67" s="78"/>
      <c r="C67" s="75"/>
      <c r="D67" s="78"/>
    </row>
    <row r="68" spans="1:4" ht="16.5" customHeight="1">
      <c r="A68" s="81"/>
      <c r="B68" s="79">
        <f>SUM(B62:B67)</f>
        <v>110347</v>
      </c>
      <c r="C68" s="75"/>
      <c r="D68" s="79">
        <f>SUM(D62:D67)</f>
        <v>125835</v>
      </c>
    </row>
    <row r="69" spans="1:4" ht="15">
      <c r="A69" s="76"/>
      <c r="B69" s="74"/>
      <c r="C69" s="75"/>
      <c r="D69" s="74"/>
    </row>
    <row r="70" spans="1:4" ht="15.75">
      <c r="A70" s="67" t="s">
        <v>221</v>
      </c>
      <c r="B70" s="74">
        <v>97012</v>
      </c>
      <c r="C70" s="75"/>
      <c r="D70" s="74">
        <v>94500</v>
      </c>
    </row>
    <row r="71" spans="1:4" ht="15.75">
      <c r="A71" s="67"/>
      <c r="B71" s="74"/>
      <c r="C71" s="75"/>
      <c r="D71" s="74"/>
    </row>
    <row r="72" spans="1:4" ht="15.75">
      <c r="A72" s="67" t="s">
        <v>222</v>
      </c>
      <c r="B72" s="203">
        <f>+B58+B68+B70</f>
        <v>285864</v>
      </c>
      <c r="C72" s="75"/>
      <c r="D72" s="203">
        <f>+D58+D68+D70</f>
        <v>293319</v>
      </c>
    </row>
    <row r="73" spans="1:4" ht="15">
      <c r="A73" s="76"/>
      <c r="B73" s="78"/>
      <c r="C73" s="75"/>
      <c r="D73" s="78"/>
    </row>
    <row r="74" spans="1:4" ht="17.25" customHeight="1" thickBot="1">
      <c r="A74" s="82" t="s">
        <v>68</v>
      </c>
      <c r="B74" s="26">
        <f>+B49+B72</f>
        <v>509788</v>
      </c>
      <c r="C74" s="75"/>
      <c r="D74" s="26">
        <f>+D49+D72</f>
        <v>503194</v>
      </c>
    </row>
    <row r="75" spans="2:4" ht="15.75" thickTop="1">
      <c r="B75" s="83">
        <f>+B37-B74</f>
        <v>0</v>
      </c>
      <c r="C75" s="84"/>
      <c r="D75" s="83">
        <f>+D37-D74</f>
        <v>0</v>
      </c>
    </row>
    <row r="76" spans="2:4" ht="13.5" customHeight="1">
      <c r="B76" s="178"/>
      <c r="C76" s="84"/>
      <c r="D76" s="178"/>
    </row>
    <row r="77" spans="1:6" ht="29.25" customHeight="1">
      <c r="A77" s="250" t="s">
        <v>252</v>
      </c>
      <c r="B77" s="250"/>
      <c r="C77" s="250"/>
      <c r="D77" s="250"/>
      <c r="E77" s="63"/>
      <c r="F77" s="63"/>
    </row>
    <row r="78" spans="1:6" ht="12" customHeight="1">
      <c r="A78" s="85"/>
      <c r="B78" s="85"/>
      <c r="C78" s="85"/>
      <c r="D78" s="85"/>
      <c r="E78" s="63"/>
      <c r="F78" s="63"/>
    </row>
    <row r="79" spans="1:4" ht="14.25" customHeight="1">
      <c r="A79" s="86"/>
      <c r="C79" s="87"/>
      <c r="D79" s="22"/>
    </row>
    <row r="80" spans="1:4" ht="15" customHeight="1">
      <c r="A80" s="249"/>
      <c r="B80" s="249"/>
      <c r="C80" s="249"/>
      <c r="D80" s="249"/>
    </row>
  </sheetData>
  <mergeCells count="6">
    <mergeCell ref="A80:D80"/>
    <mergeCell ref="A77:D77"/>
    <mergeCell ref="A6:B6"/>
    <mergeCell ref="A8:A9"/>
    <mergeCell ref="B8:B9"/>
    <mergeCell ref="D8:D9"/>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portrait" scale="5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58"/>
  <sheetViews>
    <sheetView zoomScale="75" zoomScaleNormal="75" workbookViewId="0" topLeftCell="A1">
      <pane xSplit="1" ySplit="9" topLeftCell="E16" activePane="bottomRight" state="frozen"/>
      <selection pane="topLeft" activeCell="A1" sqref="A1"/>
      <selection pane="topRight" activeCell="B1" sqref="B1"/>
      <selection pane="bottomLeft" activeCell="A10" sqref="A10"/>
      <selection pane="bottomRight" activeCell="A9" sqref="A8:A9"/>
    </sheetView>
  </sheetViews>
  <sheetFormatPr defaultColWidth="9.140625" defaultRowHeight="12.75"/>
  <cols>
    <col min="1" max="1" width="65.421875" style="41" customWidth="1"/>
    <col min="2" max="2" width="12.7109375" style="41" customWidth="1"/>
    <col min="3" max="3" width="23.57421875" style="41" customWidth="1"/>
    <col min="4" max="4" width="12.7109375" style="41" customWidth="1"/>
    <col min="5" max="5" width="15.00390625" style="41" customWidth="1"/>
    <col min="6" max="6" width="18.7109375" style="41" customWidth="1"/>
    <col min="7" max="7" width="15.7109375" style="41" customWidth="1"/>
    <col min="8" max="8" width="14.28125" style="41" bestFit="1" customWidth="1"/>
    <col min="9" max="16384" width="9.140625" style="41" customWidth="1"/>
  </cols>
  <sheetData>
    <row r="1" spans="1:8" ht="15.75">
      <c r="A1" s="3" t="s">
        <v>17</v>
      </c>
      <c r="B1" s="3"/>
      <c r="C1" s="3"/>
      <c r="D1" s="3"/>
      <c r="E1" s="1"/>
      <c r="F1" s="3"/>
      <c r="G1" s="1"/>
      <c r="H1" s="40"/>
    </row>
    <row r="2" spans="1:8" ht="15.75">
      <c r="A2" s="3" t="s">
        <v>18</v>
      </c>
      <c r="B2" s="3"/>
      <c r="C2" s="3"/>
      <c r="D2" s="1"/>
      <c r="E2" s="1"/>
      <c r="F2" s="1"/>
      <c r="G2" s="1"/>
      <c r="H2" s="40"/>
    </row>
    <row r="3" spans="1:8" ht="15.75">
      <c r="A3" s="3"/>
      <c r="B3" s="3"/>
      <c r="C3" s="3"/>
      <c r="D3" s="1"/>
      <c r="E3" s="1"/>
      <c r="F3" s="1"/>
      <c r="G3" s="1"/>
      <c r="H3" s="40"/>
    </row>
    <row r="4" spans="1:8" ht="15.75">
      <c r="A4" s="3" t="s">
        <v>38</v>
      </c>
      <c r="B4" s="3"/>
      <c r="C4" s="3"/>
      <c r="D4" s="3"/>
      <c r="E4" s="1"/>
      <c r="F4" s="1"/>
      <c r="G4" s="1"/>
      <c r="H4" s="40"/>
    </row>
    <row r="5" spans="1:8" ht="15.75">
      <c r="A5" s="3" t="str">
        <f>+'IS'!A5</f>
        <v>FOR THE FINANCIAL PERIOD ENDED 30 SEPTEMBER 2008</v>
      </c>
      <c r="B5" s="3"/>
      <c r="C5" s="3"/>
      <c r="D5" s="3"/>
      <c r="E5" s="1"/>
      <c r="F5" s="1"/>
      <c r="G5" s="1"/>
      <c r="H5" s="40"/>
    </row>
    <row r="6" spans="1:8" ht="15.75">
      <c r="A6" s="3" t="s">
        <v>20</v>
      </c>
      <c r="B6" s="3"/>
      <c r="C6" s="3"/>
      <c r="D6" s="3"/>
      <c r="E6" s="1"/>
      <c r="F6" s="1"/>
      <c r="G6" s="1"/>
      <c r="H6" s="40"/>
    </row>
    <row r="7" spans="1:8" ht="15.75">
      <c r="A7" s="1"/>
      <c r="B7" s="249" t="s">
        <v>223</v>
      </c>
      <c r="C7" s="249"/>
      <c r="D7" s="249"/>
      <c r="E7" s="249"/>
      <c r="F7" s="249"/>
      <c r="G7" s="6"/>
      <c r="H7" s="40"/>
    </row>
    <row r="8" spans="1:8" ht="80.25" customHeight="1">
      <c r="A8" s="42"/>
      <c r="B8" s="43" t="s">
        <v>39</v>
      </c>
      <c r="C8" s="43" t="s">
        <v>224</v>
      </c>
      <c r="D8" s="43" t="s">
        <v>40</v>
      </c>
      <c r="E8" s="44" t="s">
        <v>225</v>
      </c>
      <c r="F8" s="43" t="s">
        <v>257</v>
      </c>
      <c r="G8" s="44" t="s">
        <v>1</v>
      </c>
      <c r="H8" s="43" t="s">
        <v>41</v>
      </c>
    </row>
    <row r="9" spans="1:8" ht="15.75">
      <c r="A9" s="1"/>
      <c r="B9" s="45" t="s">
        <v>27</v>
      </c>
      <c r="C9" s="45" t="s">
        <v>27</v>
      </c>
      <c r="D9" s="46" t="s">
        <v>42</v>
      </c>
      <c r="E9" s="45" t="s">
        <v>27</v>
      </c>
      <c r="F9" s="45" t="s">
        <v>27</v>
      </c>
      <c r="G9" s="47" t="s">
        <v>27</v>
      </c>
      <c r="H9" s="47" t="s">
        <v>27</v>
      </c>
    </row>
    <row r="10" spans="1:8" ht="15.75">
      <c r="A10" s="48" t="s">
        <v>265</v>
      </c>
      <c r="B10" s="49"/>
      <c r="C10" s="49"/>
      <c r="D10" s="50"/>
      <c r="E10" s="50"/>
      <c r="F10" s="49"/>
      <c r="G10" s="51"/>
      <c r="H10" s="51"/>
    </row>
    <row r="11" spans="1:8" s="54" customFormat="1" ht="15">
      <c r="A11" s="11"/>
      <c r="B11" s="31"/>
      <c r="C11" s="31"/>
      <c r="D11" s="52"/>
      <c r="E11" s="52"/>
      <c r="F11" s="31"/>
      <c r="G11" s="53"/>
      <c r="H11" s="53"/>
    </row>
    <row r="12" spans="1:8" s="54" customFormat="1" ht="15">
      <c r="A12" s="11" t="s">
        <v>190</v>
      </c>
      <c r="B12" s="31">
        <v>183771</v>
      </c>
      <c r="C12" s="31">
        <v>2130</v>
      </c>
      <c r="D12" s="52">
        <v>9744</v>
      </c>
      <c r="E12" s="52">
        <v>212</v>
      </c>
      <c r="F12" s="31">
        <v>2790</v>
      </c>
      <c r="G12" s="53">
        <v>11228</v>
      </c>
      <c r="H12" s="53">
        <f>SUM(B12:G12)</f>
        <v>209875</v>
      </c>
    </row>
    <row r="13" spans="1:8" s="54" customFormat="1" ht="12" customHeight="1">
      <c r="A13" s="11"/>
      <c r="B13" s="31"/>
      <c r="C13" s="31"/>
      <c r="D13" s="52"/>
      <c r="E13" s="52"/>
      <c r="F13" s="31"/>
      <c r="G13" s="53"/>
      <c r="H13" s="53"/>
    </row>
    <row r="14" spans="1:8" s="54" customFormat="1" ht="15">
      <c r="A14" s="11" t="s">
        <v>43</v>
      </c>
      <c r="B14" s="53"/>
      <c r="C14" s="53"/>
      <c r="D14" s="55"/>
      <c r="E14" s="55"/>
      <c r="F14" s="53"/>
      <c r="G14" s="53"/>
      <c r="H14" s="53"/>
    </row>
    <row r="15" spans="1:8" s="54" customFormat="1" ht="15">
      <c r="A15" s="11" t="s">
        <v>44</v>
      </c>
      <c r="B15" s="165"/>
      <c r="C15" s="165"/>
      <c r="D15" s="55"/>
      <c r="E15" s="55"/>
      <c r="F15" s="53"/>
      <c r="G15" s="53"/>
      <c r="H15" s="53"/>
    </row>
    <row r="16" spans="1:8" s="54" customFormat="1" ht="15">
      <c r="A16" s="11" t="s">
        <v>191</v>
      </c>
      <c r="B16" s="53">
        <v>0</v>
      </c>
      <c r="C16" s="53">
        <v>0</v>
      </c>
      <c r="D16" s="53">
        <v>0</v>
      </c>
      <c r="E16" s="55">
        <v>-28</v>
      </c>
      <c r="F16" s="53">
        <v>0</v>
      </c>
      <c r="G16" s="53">
        <v>0</v>
      </c>
      <c r="H16" s="53">
        <f>SUM(B16:G16)</f>
        <v>-28</v>
      </c>
    </row>
    <row r="17" spans="1:8" s="54" customFormat="1" ht="12" customHeight="1">
      <c r="A17" s="11"/>
      <c r="B17" s="53"/>
      <c r="C17" s="53"/>
      <c r="D17" s="55"/>
      <c r="E17" s="55"/>
      <c r="F17" s="53"/>
      <c r="G17" s="53"/>
      <c r="H17" s="53"/>
    </row>
    <row r="18" spans="1:8" s="54" customFormat="1" ht="15">
      <c r="A18" s="11" t="s">
        <v>206</v>
      </c>
      <c r="B18" s="53">
        <v>0</v>
      </c>
      <c r="C18" s="53">
        <v>0</v>
      </c>
      <c r="D18" s="53">
        <v>0</v>
      </c>
      <c r="E18" s="53">
        <v>0</v>
      </c>
      <c r="F18" s="53">
        <f>+'IS'!D32</f>
        <v>11938</v>
      </c>
      <c r="G18" s="53">
        <f>+'IS'!D33</f>
        <v>2139</v>
      </c>
      <c r="H18" s="53">
        <f>SUM(B18:G18)</f>
        <v>14077</v>
      </c>
    </row>
    <row r="19" spans="1:8" s="54" customFormat="1" ht="15">
      <c r="A19" s="11"/>
      <c r="B19" s="55"/>
      <c r="C19" s="55"/>
      <c r="D19" s="166"/>
      <c r="E19" s="55"/>
      <c r="F19" s="53"/>
      <c r="G19" s="53"/>
      <c r="H19" s="53"/>
    </row>
    <row r="20" spans="1:8" s="54" customFormat="1" ht="12.75" customHeight="1">
      <c r="A20" s="11"/>
      <c r="B20" s="57"/>
      <c r="C20" s="57"/>
      <c r="D20" s="58"/>
      <c r="E20" s="58"/>
      <c r="F20" s="57"/>
      <c r="G20" s="57"/>
      <c r="H20" s="57"/>
    </row>
    <row r="21" spans="1:9" s="54" customFormat="1" ht="15.75" thickBot="1">
      <c r="A21" s="11" t="s">
        <v>266</v>
      </c>
      <c r="B21" s="59">
        <f>SUM(B12:B19)</f>
        <v>183771</v>
      </c>
      <c r="C21" s="59">
        <f aca="true" t="shared" si="0" ref="C21:H21">SUM(C12:C19)</f>
        <v>2130</v>
      </c>
      <c r="D21" s="59">
        <f t="shared" si="0"/>
        <v>9744</v>
      </c>
      <c r="E21" s="59">
        <f t="shared" si="0"/>
        <v>184</v>
      </c>
      <c r="F21" s="59">
        <f t="shared" si="0"/>
        <v>14728</v>
      </c>
      <c r="G21" s="59">
        <f t="shared" si="0"/>
        <v>13367</v>
      </c>
      <c r="H21" s="59">
        <f t="shared" si="0"/>
        <v>223924</v>
      </c>
      <c r="I21" s="60"/>
    </row>
    <row r="22" spans="1:8" s="54" customFormat="1" ht="16.5" thickTop="1">
      <c r="A22" s="5"/>
      <c r="B22" s="61"/>
      <c r="C22" s="61">
        <f>SUM(B21:C21)-'BS'!B43</f>
        <v>0</v>
      </c>
      <c r="D22" s="52"/>
      <c r="E22" s="52">
        <f>SUM(D21:E21)-'BS'!B44</f>
        <v>0</v>
      </c>
      <c r="F22" s="31">
        <f>+F21-'BS'!B45</f>
        <v>0</v>
      </c>
      <c r="G22" s="61">
        <f>+'BS'!B47-Equity!G21</f>
        <v>0</v>
      </c>
      <c r="H22" s="61">
        <f>+H21-'BS'!B49</f>
        <v>0</v>
      </c>
    </row>
    <row r="23" spans="1:8" s="54" customFormat="1" ht="15.75">
      <c r="A23" s="5"/>
      <c r="B23" s="53"/>
      <c r="C23" s="53"/>
      <c r="D23" s="52"/>
      <c r="E23" s="52"/>
      <c r="F23" s="31"/>
      <c r="G23" s="53"/>
      <c r="H23" s="53"/>
    </row>
    <row r="24" spans="1:8" s="54" customFormat="1" ht="15.75">
      <c r="A24" s="5"/>
      <c r="B24" s="53"/>
      <c r="C24" s="53"/>
      <c r="D24" s="52"/>
      <c r="E24" s="52"/>
      <c r="F24" s="31"/>
      <c r="G24" s="53"/>
      <c r="H24" s="53"/>
    </row>
    <row r="25" spans="1:8" s="54" customFormat="1" ht="15.75">
      <c r="A25" s="5"/>
      <c r="B25" s="53"/>
      <c r="C25" s="53"/>
      <c r="D25" s="52"/>
      <c r="E25" s="52"/>
      <c r="F25" s="31"/>
      <c r="G25" s="53"/>
      <c r="H25" s="53"/>
    </row>
    <row r="26" spans="1:8" s="54" customFormat="1" ht="15.75">
      <c r="A26" s="5"/>
      <c r="B26" s="53"/>
      <c r="C26" s="53"/>
      <c r="D26" s="52"/>
      <c r="E26" s="52"/>
      <c r="F26" s="31"/>
      <c r="G26" s="53"/>
      <c r="H26" s="53"/>
    </row>
    <row r="27" ht="6" customHeight="1"/>
    <row r="28" spans="1:8" ht="15.75">
      <c r="A28" s="3" t="s">
        <v>17</v>
      </c>
      <c r="B28" s="3"/>
      <c r="C28" s="3"/>
      <c r="D28" s="3"/>
      <c r="E28" s="1"/>
      <c r="F28" s="3"/>
      <c r="G28" s="1"/>
      <c r="H28" s="40"/>
    </row>
    <row r="29" spans="1:8" ht="15.75">
      <c r="A29" s="3" t="s">
        <v>18</v>
      </c>
      <c r="B29" s="3"/>
      <c r="C29" s="3"/>
      <c r="D29" s="1"/>
      <c r="E29" s="1"/>
      <c r="F29" s="1"/>
      <c r="G29" s="1"/>
      <c r="H29" s="40"/>
    </row>
    <row r="30" spans="1:8" ht="15.75">
      <c r="A30" s="3"/>
      <c r="B30" s="3"/>
      <c r="C30" s="3"/>
      <c r="D30" s="1"/>
      <c r="E30" s="1"/>
      <c r="F30" s="1"/>
      <c r="G30" s="1"/>
      <c r="H30" s="40"/>
    </row>
    <row r="31" spans="1:8" ht="15.75">
      <c r="A31" s="3" t="s">
        <v>45</v>
      </c>
      <c r="B31" s="3"/>
      <c r="C31" s="3"/>
      <c r="D31" s="3"/>
      <c r="E31" s="1"/>
      <c r="F31" s="1"/>
      <c r="G31" s="1"/>
      <c r="H31" s="40"/>
    </row>
    <row r="32" spans="1:8" ht="15.75">
      <c r="A32" s="3" t="s">
        <v>267</v>
      </c>
      <c r="B32" s="3"/>
      <c r="C32" s="3"/>
      <c r="D32" s="3"/>
      <c r="E32" s="1"/>
      <c r="F32" s="1"/>
      <c r="G32" s="1"/>
      <c r="H32" s="40"/>
    </row>
    <row r="33" spans="1:8" ht="15.75">
      <c r="A33" s="3"/>
      <c r="B33" s="3"/>
      <c r="C33" s="3"/>
      <c r="D33" s="3"/>
      <c r="E33" s="1"/>
      <c r="F33" s="1"/>
      <c r="G33" s="1"/>
      <c r="H33" s="40"/>
    </row>
    <row r="34" spans="1:8" ht="15.75">
      <c r="A34" s="1"/>
      <c r="B34" s="249" t="s">
        <v>223</v>
      </c>
      <c r="C34" s="249"/>
      <c r="D34" s="249"/>
      <c r="E34" s="249"/>
      <c r="F34" s="249"/>
      <c r="G34" s="6"/>
      <c r="H34" s="40"/>
    </row>
    <row r="35" spans="1:8" ht="89.25" customHeight="1">
      <c r="A35" s="42"/>
      <c r="B35" s="43" t="s">
        <v>39</v>
      </c>
      <c r="C35" s="43" t="s">
        <v>224</v>
      </c>
      <c r="D35" s="43" t="s">
        <v>40</v>
      </c>
      <c r="E35" s="44" t="s">
        <v>225</v>
      </c>
      <c r="F35" s="43" t="s">
        <v>257</v>
      </c>
      <c r="G35" s="43" t="s">
        <v>1</v>
      </c>
      <c r="H35" s="43" t="s">
        <v>41</v>
      </c>
    </row>
    <row r="36" spans="1:8" ht="15.75">
      <c r="A36" s="1"/>
      <c r="B36" s="45" t="s">
        <v>27</v>
      </c>
      <c r="C36" s="45" t="s">
        <v>27</v>
      </c>
      <c r="D36" s="46" t="s">
        <v>42</v>
      </c>
      <c r="E36" s="45" t="s">
        <v>27</v>
      </c>
      <c r="F36" s="45" t="s">
        <v>27</v>
      </c>
      <c r="G36" s="47" t="s">
        <v>27</v>
      </c>
      <c r="H36" s="47" t="s">
        <v>27</v>
      </c>
    </row>
    <row r="37" spans="1:8" ht="15.75">
      <c r="A37" s="48" t="s">
        <v>268</v>
      </c>
      <c r="B37" s="49"/>
      <c r="C37" s="49"/>
      <c r="D37" s="50"/>
      <c r="E37" s="50"/>
      <c r="F37" s="49"/>
      <c r="G37" s="51"/>
      <c r="H37" s="51"/>
    </row>
    <row r="38" spans="1:8" ht="15">
      <c r="A38" s="11"/>
      <c r="B38" s="31"/>
      <c r="C38" s="31"/>
      <c r="D38" s="52"/>
      <c r="E38" s="52"/>
      <c r="F38" s="31"/>
      <c r="G38" s="53"/>
      <c r="H38" s="53"/>
    </row>
    <row r="39" spans="1:8" ht="15">
      <c r="A39" s="11" t="s">
        <v>195</v>
      </c>
      <c r="B39" s="31">
        <v>183769</v>
      </c>
      <c r="C39" s="31">
        <v>2132</v>
      </c>
      <c r="D39" s="52">
        <v>9744</v>
      </c>
      <c r="E39" s="52">
        <v>193</v>
      </c>
      <c r="F39" s="31">
        <v>4760</v>
      </c>
      <c r="G39" s="53">
        <v>9278</v>
      </c>
      <c r="H39" s="53">
        <f>SUM(B39:G39)</f>
        <v>209876</v>
      </c>
    </row>
    <row r="40" spans="1:8" ht="15">
      <c r="A40" s="11"/>
      <c r="B40" s="31"/>
      <c r="C40" s="31"/>
      <c r="D40" s="52"/>
      <c r="E40" s="52"/>
      <c r="F40" s="31"/>
      <c r="G40" s="53"/>
      <c r="H40" s="53"/>
    </row>
    <row r="41" spans="1:8" ht="15">
      <c r="A41" s="11" t="s">
        <v>43</v>
      </c>
      <c r="B41" s="31"/>
      <c r="C41" s="31"/>
      <c r="D41" s="52"/>
      <c r="E41" s="52"/>
      <c r="F41" s="31"/>
      <c r="G41" s="53"/>
      <c r="H41" s="53"/>
    </row>
    <row r="42" spans="1:8" ht="15">
      <c r="A42" s="11" t="s">
        <v>44</v>
      </c>
      <c r="B42" s="193"/>
      <c r="C42" s="193"/>
      <c r="D42" s="52"/>
      <c r="E42" s="52"/>
      <c r="F42" s="31"/>
      <c r="G42" s="53"/>
      <c r="H42" s="53"/>
    </row>
    <row r="43" spans="1:8" ht="15">
      <c r="A43" s="11" t="s">
        <v>191</v>
      </c>
      <c r="B43" s="52">
        <v>0</v>
      </c>
      <c r="C43" s="52">
        <v>0</v>
      </c>
      <c r="D43" s="52">
        <v>0</v>
      </c>
      <c r="E43" s="52">
        <v>-129</v>
      </c>
      <c r="F43" s="52">
        <v>0</v>
      </c>
      <c r="G43" s="53">
        <v>0</v>
      </c>
      <c r="H43" s="53">
        <f>SUM(B43:G43)</f>
        <v>-129</v>
      </c>
    </row>
    <row r="44" spans="1:8" ht="15">
      <c r="A44" s="11"/>
      <c r="B44" s="31"/>
      <c r="C44" s="31"/>
      <c r="D44" s="52"/>
      <c r="E44" s="52"/>
      <c r="F44" s="31"/>
      <c r="G44" s="53"/>
      <c r="H44" s="53"/>
    </row>
    <row r="45" spans="1:8" ht="15">
      <c r="A45" s="11" t="s">
        <v>270</v>
      </c>
      <c r="B45" s="31">
        <v>2</v>
      </c>
      <c r="C45" s="31">
        <v>-2</v>
      </c>
      <c r="D45" s="52">
        <v>0</v>
      </c>
      <c r="E45" s="52">
        <v>0</v>
      </c>
      <c r="F45" s="31">
        <v>0</v>
      </c>
      <c r="G45" s="53">
        <v>0</v>
      </c>
      <c r="H45" s="53">
        <f>SUM(B45:G45)</f>
        <v>0</v>
      </c>
    </row>
    <row r="46" spans="1:8" ht="15">
      <c r="A46" s="11"/>
      <c r="B46" s="31"/>
      <c r="C46" s="31"/>
      <c r="D46" s="52"/>
      <c r="E46" s="52"/>
      <c r="F46" s="31"/>
      <c r="G46" s="53"/>
      <c r="H46" s="53"/>
    </row>
    <row r="47" spans="1:8" ht="15">
      <c r="A47" s="11" t="s">
        <v>206</v>
      </c>
      <c r="B47" s="31">
        <v>0</v>
      </c>
      <c r="C47" s="31">
        <v>0</v>
      </c>
      <c r="D47" s="52">
        <v>0</v>
      </c>
      <c r="E47" s="52">
        <v>0</v>
      </c>
      <c r="F47" s="31">
        <v>1041</v>
      </c>
      <c r="G47" s="53">
        <v>1148</v>
      </c>
      <c r="H47" s="53">
        <f>SUM(B47:G47)</f>
        <v>2189</v>
      </c>
    </row>
    <row r="48" spans="1:8" ht="15">
      <c r="A48" s="11"/>
      <c r="B48" s="57"/>
      <c r="C48" s="57"/>
      <c r="D48" s="58"/>
      <c r="E48" s="58"/>
      <c r="F48" s="57"/>
      <c r="G48" s="57"/>
      <c r="H48" s="57"/>
    </row>
    <row r="49" spans="1:8" ht="15.75" thickBot="1">
      <c r="A49" s="11" t="s">
        <v>269</v>
      </c>
      <c r="B49" s="59">
        <f aca="true" t="shared" si="1" ref="B49:H49">SUM(B39:B47)</f>
        <v>183771</v>
      </c>
      <c r="C49" s="59">
        <f t="shared" si="1"/>
        <v>2130</v>
      </c>
      <c r="D49" s="59">
        <f t="shared" si="1"/>
        <v>9744</v>
      </c>
      <c r="E49" s="59">
        <f t="shared" si="1"/>
        <v>64</v>
      </c>
      <c r="F49" s="59">
        <f t="shared" si="1"/>
        <v>5801</v>
      </c>
      <c r="G49" s="59">
        <f t="shared" si="1"/>
        <v>10426</v>
      </c>
      <c r="H49" s="59">
        <f t="shared" si="1"/>
        <v>211936</v>
      </c>
    </row>
    <row r="50" spans="1:8" ht="18" customHeight="1" thickTop="1">
      <c r="A50" s="65"/>
      <c r="B50" s="194"/>
      <c r="C50" s="65"/>
      <c r="D50" s="194"/>
      <c r="E50" s="65"/>
      <c r="F50" s="194"/>
      <c r="G50" s="194"/>
      <c r="H50" s="195"/>
    </row>
    <row r="51" spans="1:8" ht="18" customHeight="1">
      <c r="A51" s="65"/>
      <c r="B51" s="194"/>
      <c r="C51" s="65"/>
      <c r="D51" s="194"/>
      <c r="E51" s="65"/>
      <c r="F51" s="194"/>
      <c r="G51" s="194"/>
      <c r="H51" s="195"/>
    </row>
    <row r="52" spans="1:8" ht="15.75" customHeight="1">
      <c r="A52" s="65" t="s">
        <v>254</v>
      </c>
      <c r="B52" s="65"/>
      <c r="C52" s="65"/>
      <c r="D52" s="65"/>
      <c r="E52" s="65"/>
      <c r="F52" s="65"/>
      <c r="G52" s="65"/>
      <c r="H52" s="40"/>
    </row>
    <row r="53" spans="1:8" ht="18" customHeight="1">
      <c r="A53" s="65"/>
      <c r="B53" s="65"/>
      <c r="C53" s="65"/>
      <c r="D53" s="65"/>
      <c r="E53" s="65"/>
      <c r="F53" s="65"/>
      <c r="G53" s="65"/>
      <c r="H53" s="40"/>
    </row>
    <row r="54" spans="1:8" ht="18" customHeight="1">
      <c r="A54" s="65"/>
      <c r="B54" s="65"/>
      <c r="C54" s="65"/>
      <c r="D54" s="65"/>
      <c r="E54" s="65"/>
      <c r="F54" s="65"/>
      <c r="G54" s="65"/>
      <c r="H54" s="40"/>
    </row>
    <row r="57" spans="1:8" ht="16.5" customHeight="1">
      <c r="A57" s="65"/>
      <c r="B57" s="65"/>
      <c r="C57" s="65"/>
      <c r="D57" s="65"/>
      <c r="E57" s="65"/>
      <c r="F57" s="65"/>
      <c r="G57" s="65"/>
      <c r="H57" s="40"/>
    </row>
    <row r="58" spans="3:4" ht="15.75" customHeight="1">
      <c r="C58" s="1"/>
      <c r="D58" s="1"/>
    </row>
  </sheetData>
  <mergeCells count="2">
    <mergeCell ref="B7:F7"/>
    <mergeCell ref="B34:F34"/>
  </mergeCells>
  <printOptions/>
  <pageMargins left="0.36" right="0.35" top="1" bottom="1" header="0.5" footer="0.5"/>
  <pageSetup firstPageNumber="3" useFirstPageNumber="1" fitToHeight="2" horizontalDpi="600" verticalDpi="600" orientation="landscape" scale="65" r:id="rId1"/>
  <headerFooter alignWithMargins="0">
    <oddFooter>&amp;C&amp;P</oddFooter>
  </headerFooter>
  <rowBreaks count="1" manualBreakCount="1">
    <brk id="2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E61"/>
  <sheetViews>
    <sheetView zoomScale="75" zoomScaleNormal="75" workbookViewId="0" topLeftCell="A1">
      <pane xSplit="1" ySplit="11" topLeftCell="B49" activePane="bottomRight" state="frozen"/>
      <selection pane="topLeft" activeCell="A1" sqref="A1"/>
      <selection pane="topRight" activeCell="B1" sqref="B1"/>
      <selection pane="bottomLeft" activeCell="A12" sqref="A12"/>
      <selection pane="bottomRight" activeCell="A52" sqref="A52"/>
    </sheetView>
  </sheetViews>
  <sheetFormatPr defaultColWidth="9.140625" defaultRowHeight="12.75"/>
  <cols>
    <col min="1" max="1" width="62.28125" style="41" customWidth="1"/>
    <col min="2" max="2" width="17.28125" style="54" customWidth="1"/>
    <col min="3" max="3" width="3.7109375" style="54" customWidth="1"/>
    <col min="4" max="4" width="21.8515625" style="41" customWidth="1"/>
    <col min="5" max="5" width="6.00390625" style="41" customWidth="1"/>
    <col min="6" max="6" width="14.00390625" style="41" bestFit="1" customWidth="1"/>
    <col min="7" max="16384" width="9.140625" style="41" customWidth="1"/>
  </cols>
  <sheetData>
    <row r="1" spans="1:4" ht="15.75">
      <c r="A1" s="1" t="s">
        <v>17</v>
      </c>
      <c r="B1" s="3"/>
      <c r="C1" s="1"/>
      <c r="D1" s="3"/>
    </row>
    <row r="2" spans="1:4" ht="15.75">
      <c r="A2" s="1" t="s">
        <v>18</v>
      </c>
      <c r="B2" s="3"/>
      <c r="C2" s="1"/>
      <c r="D2" s="1"/>
    </row>
    <row r="3" spans="1:4" ht="15.75">
      <c r="A3" s="1"/>
      <c r="B3" s="3"/>
      <c r="C3" s="1"/>
      <c r="D3" s="1"/>
    </row>
    <row r="4" spans="1:4" ht="15.75">
      <c r="A4" s="3" t="s">
        <v>69</v>
      </c>
      <c r="B4" s="3"/>
      <c r="C4" s="3"/>
      <c r="D4" s="3"/>
    </row>
    <row r="5" spans="1:4" ht="15.75">
      <c r="A5" s="3" t="str">
        <f>+'IS'!A5</f>
        <v>FOR THE FINANCIAL PERIOD ENDED 30 SEPTEMBER 2008</v>
      </c>
      <c r="B5" s="3"/>
      <c r="C5" s="3"/>
      <c r="D5" s="3"/>
    </row>
    <row r="6" spans="1:4" ht="15.75">
      <c r="A6" s="1"/>
      <c r="B6" s="5"/>
      <c r="C6" s="5"/>
      <c r="D6" s="1"/>
    </row>
    <row r="7" spans="1:4" ht="15.75">
      <c r="A7" s="1"/>
      <c r="B7" s="5"/>
      <c r="C7" s="5"/>
      <c r="D7" s="1"/>
    </row>
    <row r="8" spans="1:4" ht="15.75">
      <c r="A8" s="1"/>
      <c r="B8" s="249" t="s">
        <v>70</v>
      </c>
      <c r="C8" s="249"/>
      <c r="D8" s="249"/>
    </row>
    <row r="9" spans="1:4" ht="51" customHeight="1">
      <c r="A9" s="88"/>
      <c r="B9" s="89" t="s">
        <v>25</v>
      </c>
      <c r="C9" s="89"/>
      <c r="D9" s="89" t="s">
        <v>71</v>
      </c>
    </row>
    <row r="10" spans="1:4" ht="15.75">
      <c r="A10" s="88"/>
      <c r="B10" s="6" t="str">
        <f>+'IS'!B10</f>
        <v>30.09.2008</v>
      </c>
      <c r="D10" s="169" t="str">
        <f>+'IS'!C10</f>
        <v>30.09.2007</v>
      </c>
    </row>
    <row r="11" spans="1:4" ht="15.75">
      <c r="A11" s="88"/>
      <c r="B11" s="9" t="s">
        <v>27</v>
      </c>
      <c r="C11" s="9"/>
      <c r="D11" s="6" t="s">
        <v>27</v>
      </c>
    </row>
    <row r="12" spans="1:4" ht="15.75">
      <c r="A12" s="88" t="s">
        <v>72</v>
      </c>
      <c r="B12" s="9"/>
      <c r="C12" s="9"/>
      <c r="D12" s="6"/>
    </row>
    <row r="13" spans="1:4" ht="15.75">
      <c r="A13" s="88"/>
      <c r="B13" s="90"/>
      <c r="C13" s="90"/>
      <c r="D13" s="91"/>
    </row>
    <row r="14" spans="1:4" ht="15">
      <c r="A14" s="92" t="s">
        <v>272</v>
      </c>
      <c r="B14" s="185">
        <f>+'IS'!D25</f>
        <v>19904</v>
      </c>
      <c r="C14" s="27"/>
      <c r="D14" s="14">
        <f>+'IS'!E25</f>
        <v>4977</v>
      </c>
    </row>
    <row r="15" spans="1:4" ht="15.75" thickBot="1">
      <c r="A15" s="92" t="s">
        <v>73</v>
      </c>
      <c r="B15" s="179">
        <v>2723</v>
      </c>
      <c r="C15" s="27"/>
      <c r="D15" s="93">
        <v>3448</v>
      </c>
    </row>
    <row r="16" spans="1:4" ht="15">
      <c r="A16" s="92"/>
      <c r="B16" s="94"/>
      <c r="C16" s="27"/>
      <c r="D16" s="94"/>
    </row>
    <row r="17" spans="1:4" ht="15">
      <c r="A17" s="92" t="s">
        <v>282</v>
      </c>
      <c r="B17" s="27">
        <f>SUM(B14:B16)</f>
        <v>22627</v>
      </c>
      <c r="C17" s="27"/>
      <c r="D17" s="14">
        <f>SUM(D14:D16)</f>
        <v>8425</v>
      </c>
    </row>
    <row r="18" spans="1:4" ht="15">
      <c r="A18" s="92"/>
      <c r="B18" s="14"/>
      <c r="C18" s="27"/>
      <c r="D18" s="14"/>
    </row>
    <row r="19" spans="1:4" ht="15">
      <c r="A19" s="92" t="s">
        <v>74</v>
      </c>
      <c r="B19" s="14">
        <v>13229</v>
      </c>
      <c r="C19" s="27"/>
      <c r="D19" s="14">
        <v>-4811</v>
      </c>
    </row>
    <row r="20" spans="1:4" ht="15">
      <c r="A20" s="92" t="s">
        <v>75</v>
      </c>
      <c r="B20" s="94">
        <v>-31194</v>
      </c>
      <c r="C20" s="27"/>
      <c r="D20" s="14">
        <v>-22524</v>
      </c>
    </row>
    <row r="21" spans="1:4" ht="15.75" thickBot="1">
      <c r="A21" s="92"/>
      <c r="B21" s="93"/>
      <c r="C21" s="27"/>
      <c r="D21" s="93"/>
    </row>
    <row r="22" spans="1:4" ht="17.25" customHeight="1">
      <c r="A22" s="92" t="s">
        <v>207</v>
      </c>
      <c r="B22" s="167">
        <f>SUM(B17:B20)</f>
        <v>4662</v>
      </c>
      <c r="C22" s="27"/>
      <c r="D22" s="167">
        <f>SUM(D17:D20)</f>
        <v>-18910</v>
      </c>
    </row>
    <row r="23" spans="1:4" ht="21" customHeight="1">
      <c r="A23" s="92"/>
      <c r="B23" s="96"/>
      <c r="C23" s="75"/>
      <c r="D23" s="96"/>
    </row>
    <row r="24" spans="1:4" ht="21" customHeight="1">
      <c r="A24" s="92" t="s">
        <v>226</v>
      </c>
      <c r="B24" s="96">
        <v>19</v>
      </c>
      <c r="C24" s="75"/>
      <c r="D24" s="96">
        <v>0</v>
      </c>
    </row>
    <row r="25" spans="1:4" ht="15">
      <c r="A25" s="92" t="s">
        <v>146</v>
      </c>
      <c r="B25" s="14">
        <v>-1801</v>
      </c>
      <c r="C25" s="27"/>
      <c r="D25" s="14">
        <v>-1947</v>
      </c>
    </row>
    <row r="26" spans="1:4" ht="15">
      <c r="A26" s="92" t="s">
        <v>147</v>
      </c>
      <c r="B26" s="94">
        <v>1296</v>
      </c>
      <c r="C26" s="27"/>
      <c r="D26" s="94">
        <v>1785</v>
      </c>
    </row>
    <row r="27" spans="1:4" ht="15.75" thickBot="1">
      <c r="A27" s="92"/>
      <c r="B27" s="93"/>
      <c r="C27" s="27"/>
      <c r="D27" s="93"/>
    </row>
    <row r="28" spans="1:4" ht="17.25" customHeight="1" thickBot="1">
      <c r="A28" s="92" t="s">
        <v>186</v>
      </c>
      <c r="B28" s="95">
        <f>SUM(B22:B26)</f>
        <v>4176</v>
      </c>
      <c r="C28" s="27"/>
      <c r="D28" s="95">
        <f>SUM(D22:D26)</f>
        <v>-19072</v>
      </c>
    </row>
    <row r="29" spans="1:4" ht="21" customHeight="1">
      <c r="A29" s="92"/>
      <c r="B29" s="96"/>
      <c r="C29" s="75"/>
      <c r="D29" s="96"/>
    </row>
    <row r="30" spans="1:4" ht="15.75">
      <c r="A30" s="88" t="s">
        <v>76</v>
      </c>
      <c r="B30" s="96"/>
      <c r="C30" s="75"/>
      <c r="D30" s="96"/>
    </row>
    <row r="31" spans="1:4" ht="15.75">
      <c r="A31" s="88"/>
      <c r="B31" s="96"/>
      <c r="C31" s="75"/>
      <c r="D31" s="96"/>
    </row>
    <row r="32" spans="1:4" ht="15">
      <c r="A32" s="81" t="s">
        <v>208</v>
      </c>
      <c r="B32" s="23">
        <v>-4750</v>
      </c>
      <c r="C32" s="75"/>
      <c r="D32" s="23">
        <v>-980</v>
      </c>
    </row>
    <row r="33" spans="1:4" ht="15">
      <c r="A33" s="92" t="s">
        <v>54</v>
      </c>
      <c r="B33" s="27">
        <v>-1772</v>
      </c>
      <c r="C33" s="27"/>
      <c r="D33" s="27">
        <v>-89</v>
      </c>
    </row>
    <row r="34" spans="1:4" ht="15">
      <c r="A34" s="81" t="s">
        <v>148</v>
      </c>
      <c r="B34" s="23">
        <v>523</v>
      </c>
      <c r="C34" s="75"/>
      <c r="D34" s="23">
        <v>453</v>
      </c>
    </row>
    <row r="35" spans="1:4" ht="15">
      <c r="A35" s="92" t="s">
        <v>149</v>
      </c>
      <c r="B35" s="27">
        <v>19</v>
      </c>
      <c r="C35" s="27"/>
      <c r="D35" s="27">
        <v>23</v>
      </c>
    </row>
    <row r="36" spans="1:4" ht="15.75" thickBot="1">
      <c r="A36" s="92"/>
      <c r="B36" s="93"/>
      <c r="C36" s="27"/>
      <c r="D36" s="93"/>
    </row>
    <row r="37" spans="1:4" ht="17.25" customHeight="1" thickBot="1">
      <c r="A37" s="92" t="s">
        <v>299</v>
      </c>
      <c r="B37" s="95">
        <f>SUM(B31:B35)</f>
        <v>-5980</v>
      </c>
      <c r="C37" s="27"/>
      <c r="D37" s="95">
        <f>SUM(D31:D35)</f>
        <v>-593</v>
      </c>
    </row>
    <row r="38" spans="1:4" ht="21" customHeight="1">
      <c r="A38" s="92"/>
      <c r="B38" s="96"/>
      <c r="C38" s="75"/>
      <c r="D38" s="96"/>
    </row>
    <row r="39" spans="1:4" ht="15.75">
      <c r="A39" s="88" t="s">
        <v>77</v>
      </c>
      <c r="B39" s="96"/>
      <c r="C39" s="75"/>
      <c r="D39" s="96"/>
    </row>
    <row r="40" spans="1:4" ht="15">
      <c r="A40" s="92"/>
      <c r="B40" s="96"/>
      <c r="C40" s="75"/>
      <c r="D40" s="96"/>
    </row>
    <row r="41" spans="1:4" ht="15">
      <c r="A41" s="92" t="s">
        <v>283</v>
      </c>
      <c r="B41" s="94">
        <v>21280</v>
      </c>
      <c r="C41" s="27"/>
      <c r="D41" s="94">
        <v>12313</v>
      </c>
    </row>
    <row r="42" spans="1:4" ht="15">
      <c r="A42" s="92" t="s">
        <v>150</v>
      </c>
      <c r="B42" s="94">
        <v>-2495</v>
      </c>
      <c r="C42" s="27"/>
      <c r="D42" s="94">
        <v>-2371</v>
      </c>
    </row>
    <row r="43" spans="1:4" ht="15.75" thickBot="1">
      <c r="A43" s="92"/>
      <c r="B43" s="93"/>
      <c r="C43" s="27"/>
      <c r="D43" s="93"/>
    </row>
    <row r="44" spans="1:4" ht="17.25" customHeight="1" thickBot="1">
      <c r="A44" s="92" t="s">
        <v>284</v>
      </c>
      <c r="B44" s="95">
        <f>SUM(B41:B42)</f>
        <v>18785</v>
      </c>
      <c r="C44" s="27"/>
      <c r="D44" s="95">
        <f>SUM(D41:D42)</f>
        <v>9942</v>
      </c>
    </row>
    <row r="45" spans="1:4" ht="15">
      <c r="A45" s="92"/>
      <c r="B45" s="14"/>
      <c r="C45" s="27"/>
      <c r="D45" s="14"/>
    </row>
    <row r="46" spans="1:4" ht="15">
      <c r="A46" s="92" t="s">
        <v>78</v>
      </c>
      <c r="B46" s="177">
        <v>0</v>
      </c>
      <c r="C46" s="27"/>
      <c r="D46" s="177">
        <v>-117</v>
      </c>
    </row>
    <row r="47" spans="1:4" ht="15">
      <c r="A47" s="92"/>
      <c r="B47" s="14"/>
      <c r="C47" s="27"/>
      <c r="D47" s="14"/>
    </row>
    <row r="48" spans="1:4" ht="15">
      <c r="A48" s="92" t="s">
        <v>209</v>
      </c>
      <c r="B48" s="15">
        <f>B28+B37+B44+B46</f>
        <v>16981</v>
      </c>
      <c r="C48" s="27"/>
      <c r="D48" s="15">
        <f>D28+D37+D44+D46</f>
        <v>-9840</v>
      </c>
    </row>
    <row r="49" spans="1:4" ht="15">
      <c r="A49" s="92"/>
      <c r="B49" s="14"/>
      <c r="C49" s="27"/>
      <c r="D49" s="14"/>
    </row>
    <row r="50" spans="1:4" ht="15">
      <c r="A50" s="92" t="s">
        <v>192</v>
      </c>
      <c r="B50" s="14">
        <v>40051</v>
      </c>
      <c r="C50" s="27"/>
      <c r="D50" s="14">
        <v>37153</v>
      </c>
    </row>
    <row r="51" spans="1:4" ht="15.75" thickBot="1">
      <c r="A51" s="92"/>
      <c r="B51" s="14"/>
      <c r="C51" s="27"/>
      <c r="D51" s="14"/>
    </row>
    <row r="52" spans="1:4" ht="17.25" customHeight="1" thickBot="1">
      <c r="A52" s="10" t="s">
        <v>300</v>
      </c>
      <c r="B52" s="97">
        <f>SUM(B48:B50)</f>
        <v>57032</v>
      </c>
      <c r="C52" s="27"/>
      <c r="D52" s="97">
        <f>SUM(D48:D50)</f>
        <v>27313</v>
      </c>
    </row>
    <row r="53" spans="1:4" ht="17.25" customHeight="1" thickTop="1">
      <c r="A53" s="10"/>
      <c r="B53" s="27"/>
      <c r="C53" s="27"/>
      <c r="D53" s="27"/>
    </row>
    <row r="54" spans="1:4" ht="15">
      <c r="A54" s="92"/>
      <c r="B54" s="174"/>
      <c r="C54" s="84"/>
      <c r="D54" s="62"/>
    </row>
    <row r="55" spans="1:5" ht="15">
      <c r="A55" s="65" t="s">
        <v>193</v>
      </c>
      <c r="B55" s="98"/>
      <c r="C55" s="98"/>
      <c r="D55" s="62"/>
      <c r="E55" s="98"/>
    </row>
    <row r="56" spans="1:4" ht="15.75">
      <c r="A56" s="99" t="s">
        <v>79</v>
      </c>
      <c r="B56" s="100"/>
      <c r="C56" s="100"/>
      <c r="D56" s="98"/>
    </row>
    <row r="57" spans="1:4" ht="15.75">
      <c r="A57" s="99"/>
      <c r="B57" s="100"/>
      <c r="C57" s="100"/>
      <c r="D57" s="101"/>
    </row>
    <row r="58" spans="1:4" ht="15.75">
      <c r="A58" s="101"/>
      <c r="B58" s="100"/>
      <c r="C58" s="100"/>
      <c r="D58" s="101"/>
    </row>
    <row r="59" spans="1:4" ht="15.75">
      <c r="A59" s="207"/>
      <c r="B59" s="208"/>
      <c r="C59" s="208"/>
      <c r="D59" s="207"/>
    </row>
    <row r="60" spans="1:4" ht="33" customHeight="1">
      <c r="A60" s="253" t="s">
        <v>255</v>
      </c>
      <c r="B60" s="253"/>
      <c r="C60" s="253"/>
      <c r="D60" s="253"/>
    </row>
    <row r="61" ht="14.25" customHeight="1">
      <c r="D61" s="199"/>
    </row>
    <row r="62" ht="15.75" customHeight="1"/>
  </sheetData>
  <mergeCells count="2">
    <mergeCell ref="B8:D8"/>
    <mergeCell ref="A60:D60"/>
  </mergeCells>
  <conditionalFormatting sqref="B54">
    <cfRule type="cellIs" priority="1" dxfId="0" operator="notEqual" stopIfTrue="1">
      <formula>0</formula>
    </cfRule>
  </conditionalFormatting>
  <printOptions/>
  <pageMargins left="0.7480314960629921" right="0.7480314960629921" top="0.6299212598425197" bottom="0.7086614173228347" header="0.2755905511811024" footer="0.5118110236220472"/>
  <pageSetup firstPageNumber="5" useFirstPageNumber="1" fitToHeight="1" fitToWidth="1" horizontalDpi="600" verticalDpi="600" orientation="portrait" scale="7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64"/>
  <sheetViews>
    <sheetView zoomScale="75" zoomScaleNormal="75" zoomScaleSheetLayoutView="75" workbookViewId="0" topLeftCell="A13">
      <selection activeCell="F118" sqref="F118"/>
    </sheetView>
  </sheetViews>
  <sheetFormatPr defaultColWidth="9.140625" defaultRowHeight="12.75"/>
  <cols>
    <col min="1" max="1" width="5.7109375" style="103" customWidth="1"/>
    <col min="2" max="2" width="3.421875" style="17" customWidth="1"/>
    <col min="3" max="3" width="35.57421875" style="17" customWidth="1"/>
    <col min="4" max="4" width="11.00390625" style="17" customWidth="1"/>
    <col min="5" max="5" width="14.421875" style="17" customWidth="1"/>
    <col min="6" max="6" width="14.57421875" style="17" customWidth="1"/>
    <col min="7" max="7" width="14.28125" style="17" customWidth="1"/>
    <col min="8" max="8" width="15.28125" style="17" customWidth="1"/>
    <col min="9" max="9" width="18.140625" style="17" customWidth="1"/>
    <col min="10" max="10" width="14.8515625" style="17" customWidth="1"/>
    <col min="11" max="11" width="11.140625" style="17" customWidth="1"/>
    <col min="12" max="16384" width="9.140625" style="17" customWidth="1"/>
  </cols>
  <sheetData>
    <row r="1" ht="15.75">
      <c r="A1" s="102" t="s">
        <v>80</v>
      </c>
    </row>
    <row r="2" ht="9" customHeight="1">
      <c r="A2" s="102"/>
    </row>
    <row r="3" ht="15.75">
      <c r="A3" s="102" t="s">
        <v>121</v>
      </c>
    </row>
    <row r="4" ht="15.75">
      <c r="A4" s="102" t="str">
        <f>+BursaNotes!A4</f>
        <v>For the Second Quarter Ended 30 September 2008</v>
      </c>
    </row>
    <row r="5" ht="21" customHeight="1"/>
    <row r="6" spans="1:2" ht="15.75">
      <c r="A6" s="104">
        <v>1</v>
      </c>
      <c r="B6" s="105" t="s">
        <v>122</v>
      </c>
    </row>
    <row r="7" spans="2:9" ht="9.75" customHeight="1">
      <c r="B7" s="142"/>
      <c r="C7" s="142"/>
      <c r="D7" s="142"/>
      <c r="E7" s="142"/>
      <c r="F7" s="142"/>
      <c r="G7" s="142"/>
      <c r="H7" s="142"/>
      <c r="I7" s="142"/>
    </row>
    <row r="8" spans="2:10" ht="45.75" customHeight="1">
      <c r="B8" s="255" t="s">
        <v>123</v>
      </c>
      <c r="C8" s="256"/>
      <c r="D8" s="256"/>
      <c r="E8" s="256"/>
      <c r="F8" s="256"/>
      <c r="G8" s="256"/>
      <c r="H8" s="256"/>
      <c r="I8" s="256"/>
      <c r="J8" s="125"/>
    </row>
    <row r="9" spans="2:10" ht="12.75" customHeight="1">
      <c r="B9" s="143"/>
      <c r="C9" s="143"/>
      <c r="D9" s="143"/>
      <c r="E9" s="143"/>
      <c r="F9" s="143"/>
      <c r="G9" s="143"/>
      <c r="H9" s="143"/>
      <c r="I9" s="125"/>
      <c r="J9" s="125"/>
    </row>
    <row r="10" spans="2:10" ht="60" customHeight="1">
      <c r="B10" s="257" t="s">
        <v>200</v>
      </c>
      <c r="C10" s="258"/>
      <c r="D10" s="258"/>
      <c r="E10" s="258"/>
      <c r="F10" s="258"/>
      <c r="G10" s="258"/>
      <c r="H10" s="258"/>
      <c r="I10" s="258"/>
      <c r="J10" s="125"/>
    </row>
    <row r="11" spans="2:9" ht="18" customHeight="1">
      <c r="B11" s="107"/>
      <c r="C11" s="107"/>
      <c r="D11" s="107"/>
      <c r="E11" s="107"/>
      <c r="F11" s="107"/>
      <c r="G11" s="107"/>
      <c r="H11" s="107"/>
      <c r="I11" s="107"/>
    </row>
    <row r="12" spans="1:10" ht="15.75" customHeight="1">
      <c r="A12" s="104">
        <v>2</v>
      </c>
      <c r="B12" s="259" t="s">
        <v>124</v>
      </c>
      <c r="C12" s="259"/>
      <c r="D12" s="259"/>
      <c r="E12" s="259"/>
      <c r="F12" s="259"/>
      <c r="G12" s="259"/>
      <c r="H12" s="259"/>
      <c r="I12" s="259"/>
      <c r="J12" s="144"/>
    </row>
    <row r="13" spans="2:9" ht="9.75" customHeight="1">
      <c r="B13" s="142"/>
      <c r="C13" s="142"/>
      <c r="D13" s="142"/>
      <c r="E13" s="142"/>
      <c r="F13" s="142"/>
      <c r="G13" s="142"/>
      <c r="H13" s="142"/>
      <c r="I13" s="142"/>
    </row>
    <row r="14" spans="2:10" ht="45" customHeight="1">
      <c r="B14" s="260" t="s">
        <v>227</v>
      </c>
      <c r="C14" s="256"/>
      <c r="D14" s="256"/>
      <c r="E14" s="256"/>
      <c r="F14" s="256"/>
      <c r="G14" s="256"/>
      <c r="H14" s="256"/>
      <c r="I14" s="256"/>
      <c r="J14" s="125"/>
    </row>
    <row r="15" spans="2:10" ht="15">
      <c r="B15" s="106"/>
      <c r="C15" s="106"/>
      <c r="D15" s="106"/>
      <c r="E15" s="106"/>
      <c r="F15" s="106"/>
      <c r="G15" s="106"/>
      <c r="H15" s="106"/>
      <c r="I15" s="175"/>
      <c r="J15" s="125"/>
    </row>
    <row r="16" spans="2:10" ht="32.25" customHeight="1">
      <c r="B16" s="108"/>
      <c r="C16" s="145" t="s">
        <v>9</v>
      </c>
      <c r="D16" s="261" t="s">
        <v>228</v>
      </c>
      <c r="E16" s="261"/>
      <c r="F16" s="261"/>
      <c r="G16" s="261"/>
      <c r="H16" s="261"/>
      <c r="I16" s="261"/>
      <c r="J16" s="114"/>
    </row>
    <row r="17" spans="2:10" ht="15">
      <c r="B17" s="145"/>
      <c r="C17" s="145" t="s">
        <v>2</v>
      </c>
      <c r="D17" s="22" t="s">
        <v>3</v>
      </c>
      <c r="E17" s="63"/>
      <c r="F17" s="63"/>
      <c r="G17" s="63"/>
      <c r="H17" s="63"/>
      <c r="I17" s="63"/>
      <c r="J17" s="146"/>
    </row>
    <row r="18" spans="2:10" ht="15">
      <c r="B18" s="108"/>
      <c r="C18" s="145" t="s">
        <v>4</v>
      </c>
      <c r="D18" s="22" t="s">
        <v>5</v>
      </c>
      <c r="E18" s="22"/>
      <c r="F18" s="22"/>
      <c r="G18" s="22"/>
      <c r="H18" s="22"/>
      <c r="I18" s="22"/>
      <c r="J18" s="114"/>
    </row>
    <row r="19" spans="2:10" ht="15">
      <c r="B19" s="145"/>
      <c r="C19" s="145" t="s">
        <v>6</v>
      </c>
      <c r="D19" s="22" t="s">
        <v>7</v>
      </c>
      <c r="E19" s="63"/>
      <c r="F19" s="63"/>
      <c r="G19" s="63"/>
      <c r="H19" s="63"/>
      <c r="I19" s="63"/>
      <c r="J19" s="146"/>
    </row>
    <row r="20" spans="2:10" ht="15">
      <c r="B20" s="108"/>
      <c r="C20" s="145" t="s">
        <v>8</v>
      </c>
      <c r="D20" s="22" t="s">
        <v>28</v>
      </c>
      <c r="E20" s="22"/>
      <c r="F20" s="22"/>
      <c r="G20" s="22"/>
      <c r="H20" s="22"/>
      <c r="I20" s="22"/>
      <c r="J20" s="114"/>
    </row>
    <row r="21" spans="2:10" ht="15">
      <c r="B21" s="145"/>
      <c r="C21" s="145" t="s">
        <v>10</v>
      </c>
      <c r="D21" s="22" t="s">
        <v>12</v>
      </c>
      <c r="E21" s="63"/>
      <c r="F21" s="63"/>
      <c r="G21" s="63"/>
      <c r="H21" s="63"/>
      <c r="I21" s="63"/>
      <c r="J21" s="146"/>
    </row>
    <row r="22" spans="2:10" ht="15">
      <c r="B22" s="108"/>
      <c r="C22" s="145" t="s">
        <v>11</v>
      </c>
      <c r="D22" s="22" t="s">
        <v>13</v>
      </c>
      <c r="E22" s="22"/>
      <c r="F22" s="22"/>
      <c r="G22" s="22"/>
      <c r="H22" s="22"/>
      <c r="I22" s="22"/>
      <c r="J22" s="114"/>
    </row>
    <row r="23" spans="2:10" ht="15">
      <c r="B23" s="108"/>
      <c r="C23" s="145"/>
      <c r="D23" s="22"/>
      <c r="E23" s="22"/>
      <c r="F23" s="22"/>
      <c r="G23" s="22"/>
      <c r="H23" s="22"/>
      <c r="I23" s="22"/>
      <c r="J23" s="114"/>
    </row>
    <row r="24" spans="2:10" ht="15">
      <c r="B24" s="254" t="s">
        <v>229</v>
      </c>
      <c r="C24" s="254"/>
      <c r="D24" s="254"/>
      <c r="E24" s="254"/>
      <c r="F24" s="254"/>
      <c r="G24" s="254"/>
      <c r="H24" s="254"/>
      <c r="I24" s="254"/>
      <c r="J24" s="125"/>
    </row>
    <row r="25" spans="2:10" ht="15">
      <c r="B25" s="108"/>
      <c r="C25" s="145"/>
      <c r="D25" s="22"/>
      <c r="E25" s="22"/>
      <c r="F25" s="22"/>
      <c r="G25" s="22"/>
      <c r="H25" s="22"/>
      <c r="I25" s="22"/>
      <c r="J25" s="114"/>
    </row>
    <row r="26" spans="2:10" ht="93.75" customHeight="1">
      <c r="B26" s="254" t="s">
        <v>258</v>
      </c>
      <c r="C26" s="254"/>
      <c r="D26" s="254"/>
      <c r="E26" s="254"/>
      <c r="F26" s="254"/>
      <c r="G26" s="254"/>
      <c r="H26" s="254"/>
      <c r="I26" s="254"/>
      <c r="J26" s="114"/>
    </row>
    <row r="27" spans="2:10" ht="15.75">
      <c r="B27" s="106"/>
      <c r="C27" s="200"/>
      <c r="D27" s="200"/>
      <c r="E27" s="200"/>
      <c r="F27" s="200"/>
      <c r="G27" s="200"/>
      <c r="H27" s="200"/>
      <c r="I27" s="200"/>
      <c r="J27" s="125"/>
    </row>
    <row r="28" spans="1:2" ht="15.75">
      <c r="A28" s="104">
        <v>3</v>
      </c>
      <c r="B28" s="105" t="s">
        <v>231</v>
      </c>
    </row>
    <row r="29" ht="9.75" customHeight="1"/>
    <row r="30" spans="2:9" ht="38.25" customHeight="1">
      <c r="B30" s="255" t="s">
        <v>230</v>
      </c>
      <c r="C30" s="255"/>
      <c r="D30" s="255"/>
      <c r="E30" s="255"/>
      <c r="F30" s="255"/>
      <c r="G30" s="255"/>
      <c r="H30" s="255"/>
      <c r="I30" s="255"/>
    </row>
    <row r="31" ht="18" customHeight="1">
      <c r="F31" s="104"/>
    </row>
    <row r="32" spans="1:2" ht="15.75">
      <c r="A32" s="104">
        <v>4</v>
      </c>
      <c r="B32" s="105" t="s">
        <v>125</v>
      </c>
    </row>
    <row r="33" ht="9.75" customHeight="1"/>
    <row r="34" spans="2:10" ht="30.75" customHeight="1">
      <c r="B34" s="255" t="s">
        <v>285</v>
      </c>
      <c r="C34" s="256"/>
      <c r="D34" s="256"/>
      <c r="E34" s="256"/>
      <c r="F34" s="256"/>
      <c r="G34" s="256"/>
      <c r="H34" s="256"/>
      <c r="I34" s="256"/>
      <c r="J34" s="125"/>
    </row>
    <row r="35" spans="2:10" ht="18" customHeight="1">
      <c r="B35" s="143"/>
      <c r="C35" s="143"/>
      <c r="D35" s="143"/>
      <c r="E35" s="143"/>
      <c r="F35" s="143"/>
      <c r="G35" s="143"/>
      <c r="H35" s="143"/>
      <c r="I35" s="125"/>
      <c r="J35" s="125"/>
    </row>
    <row r="36" spans="1:2" ht="15.75">
      <c r="A36" s="104">
        <v>5</v>
      </c>
      <c r="B36" s="105" t="s">
        <v>126</v>
      </c>
    </row>
    <row r="37" ht="9.75" customHeight="1"/>
    <row r="38" spans="2:10" ht="30" customHeight="1">
      <c r="B38" s="255" t="s">
        <v>151</v>
      </c>
      <c r="C38" s="255"/>
      <c r="D38" s="255"/>
      <c r="E38" s="255"/>
      <c r="F38" s="255"/>
      <c r="G38" s="255"/>
      <c r="H38" s="255"/>
      <c r="I38" s="256"/>
      <c r="J38" s="137"/>
    </row>
    <row r="39" spans="3:6" ht="15.75">
      <c r="C39" s="149"/>
      <c r="D39" s="149"/>
      <c r="E39" s="9"/>
      <c r="F39" s="76"/>
    </row>
    <row r="40" spans="1:2" ht="15.75">
      <c r="A40" s="104">
        <v>6</v>
      </c>
      <c r="B40" s="105" t="s">
        <v>128</v>
      </c>
    </row>
    <row r="41" ht="9.75" customHeight="1"/>
    <row r="42" spans="2:10" ht="38.25" customHeight="1">
      <c r="B42" s="262" t="s">
        <v>259</v>
      </c>
      <c r="C42" s="262"/>
      <c r="D42" s="262"/>
      <c r="E42" s="262"/>
      <c r="F42" s="262"/>
      <c r="G42" s="262"/>
      <c r="H42" s="262"/>
      <c r="I42" s="263"/>
      <c r="J42" s="148"/>
    </row>
    <row r="43" spans="2:10" ht="15">
      <c r="B43" s="128"/>
      <c r="C43" s="128"/>
      <c r="D43" s="128"/>
      <c r="E43" s="128"/>
      <c r="F43" s="128"/>
      <c r="G43" s="128"/>
      <c r="H43" s="128"/>
      <c r="I43" s="148"/>
      <c r="J43" s="148"/>
    </row>
    <row r="44" spans="1:2" ht="15.75">
      <c r="A44" s="104">
        <v>7</v>
      </c>
      <c r="B44" s="105" t="s">
        <v>129</v>
      </c>
    </row>
    <row r="45" ht="9.75" customHeight="1"/>
    <row r="46" spans="2:10" ht="30.75" customHeight="1">
      <c r="B46" s="255" t="s">
        <v>14</v>
      </c>
      <c r="C46" s="255"/>
      <c r="D46" s="255"/>
      <c r="E46" s="255"/>
      <c r="F46" s="255"/>
      <c r="G46" s="255"/>
      <c r="H46" s="255"/>
      <c r="I46" s="263"/>
      <c r="J46" s="125"/>
    </row>
    <row r="47" spans="1:11" ht="18" customHeight="1">
      <c r="A47" s="104"/>
      <c r="B47" s="105"/>
      <c r="I47" s="36"/>
      <c r="K47" s="36"/>
    </row>
    <row r="48" spans="1:2" ht="15.75">
      <c r="A48" s="104">
        <v>8</v>
      </c>
      <c r="B48" s="105" t="s">
        <v>130</v>
      </c>
    </row>
    <row r="49" ht="9.75" customHeight="1"/>
    <row r="50" spans="2:10" ht="15" customHeight="1">
      <c r="B50" s="17" t="s">
        <v>292</v>
      </c>
      <c r="C50" s="127"/>
      <c r="D50" s="127"/>
      <c r="E50" s="127"/>
      <c r="F50" s="127"/>
      <c r="G50" s="127"/>
      <c r="H50" s="127"/>
      <c r="I50" s="127"/>
      <c r="J50" s="127"/>
    </row>
    <row r="51" ht="15.75" customHeight="1"/>
    <row r="52" spans="1:2" ht="15.75">
      <c r="A52" s="104">
        <v>9</v>
      </c>
      <c r="B52" s="105" t="s">
        <v>131</v>
      </c>
    </row>
    <row r="53" spans="4:9" ht="29.25" customHeight="1">
      <c r="D53" s="8"/>
      <c r="F53" s="44" t="s">
        <v>132</v>
      </c>
      <c r="G53" s="44" t="s">
        <v>133</v>
      </c>
      <c r="H53" s="8" t="s">
        <v>134</v>
      </c>
      <c r="I53" s="8" t="s">
        <v>102</v>
      </c>
    </row>
    <row r="54" spans="4:9" ht="15.75">
      <c r="D54" s="126"/>
      <c r="F54" s="151" t="s">
        <v>27</v>
      </c>
      <c r="G54" s="151" t="s">
        <v>27</v>
      </c>
      <c r="H54" s="126" t="s">
        <v>27</v>
      </c>
      <c r="I54" s="126" t="s">
        <v>27</v>
      </c>
    </row>
    <row r="55" spans="6:7" ht="9.75" customHeight="1">
      <c r="F55" s="36"/>
      <c r="G55" s="36"/>
    </row>
    <row r="56" spans="3:7" ht="15.75">
      <c r="C56" s="152" t="str">
        <f>+Equity!A10</f>
        <v>Six Months Financial Period Ended 30 September 2008</v>
      </c>
      <c r="F56" s="36"/>
      <c r="G56" s="36"/>
    </row>
    <row r="57" spans="6:8" ht="15">
      <c r="F57" s="36"/>
      <c r="G57" s="36"/>
      <c r="H57" s="153"/>
    </row>
    <row r="58" spans="3:11" ht="15">
      <c r="C58" s="17" t="s">
        <v>135</v>
      </c>
      <c r="D58" s="154"/>
      <c r="F58" s="130">
        <v>201111</v>
      </c>
      <c r="G58" s="130">
        <v>2574</v>
      </c>
      <c r="H58" s="31">
        <v>0</v>
      </c>
      <c r="I58" s="153">
        <f>SUM(F58:H58)</f>
        <v>203685</v>
      </c>
      <c r="J58" s="139"/>
      <c r="K58" s="139"/>
    </row>
    <row r="59" spans="3:9" ht="15">
      <c r="C59" s="17" t="s">
        <v>136</v>
      </c>
      <c r="D59" s="154"/>
      <c r="F59" s="129">
        <v>28660</v>
      </c>
      <c r="G59" s="129">
        <v>1679</v>
      </c>
      <c r="H59" s="129">
        <v>-30339</v>
      </c>
      <c r="I59" s="31">
        <f>SUM(F59:H59)</f>
        <v>0</v>
      </c>
    </row>
    <row r="60" spans="3:9" ht="18.75" customHeight="1" thickBot="1">
      <c r="C60" s="114" t="s">
        <v>157</v>
      </c>
      <c r="D60" s="155"/>
      <c r="F60" s="119">
        <f>SUM(F58:F59)</f>
        <v>229771</v>
      </c>
      <c r="G60" s="119">
        <f>SUM(G58:G59)</f>
        <v>4253</v>
      </c>
      <c r="H60" s="119">
        <f>SUM(H58:H59)</f>
        <v>-30339</v>
      </c>
      <c r="I60" s="119">
        <f>SUM(I58:I59)</f>
        <v>203685</v>
      </c>
    </row>
    <row r="61" spans="4:9" ht="15">
      <c r="D61" s="155"/>
      <c r="F61" s="130"/>
      <c r="G61" s="130"/>
      <c r="H61" s="153"/>
      <c r="I61" s="153">
        <f>+I60-'IS'!D13</f>
        <v>0</v>
      </c>
    </row>
    <row r="62" spans="3:10" ht="15">
      <c r="C62" s="17" t="s">
        <v>137</v>
      </c>
      <c r="D62" s="155"/>
      <c r="F62" s="130">
        <v>20881</v>
      </c>
      <c r="G62" s="130">
        <v>955</v>
      </c>
      <c r="H62" s="31">
        <v>21</v>
      </c>
      <c r="I62" s="153">
        <f>SUM(F62:H62)</f>
        <v>21857</v>
      </c>
      <c r="J62" s="139"/>
    </row>
    <row r="63" spans="3:11" ht="15.75" customHeight="1">
      <c r="C63" s="17" t="s">
        <v>138</v>
      </c>
      <c r="D63" s="155"/>
      <c r="F63" s="155"/>
      <c r="G63" s="155"/>
      <c r="H63" s="155"/>
      <c r="I63" s="155">
        <v>-2495</v>
      </c>
      <c r="K63" s="155"/>
    </row>
    <row r="64" spans="3:11" ht="15.75" customHeight="1">
      <c r="C64" s="17" t="s">
        <v>139</v>
      </c>
      <c r="D64" s="155"/>
      <c r="F64" s="155"/>
      <c r="G64" s="155"/>
      <c r="H64" s="155"/>
      <c r="I64" s="155">
        <v>542</v>
      </c>
      <c r="K64" s="155"/>
    </row>
    <row r="65" spans="4:11" ht="12" customHeight="1">
      <c r="D65" s="155"/>
      <c r="F65" s="155"/>
      <c r="G65" s="155"/>
      <c r="H65" s="155"/>
      <c r="I65" s="28"/>
      <c r="K65" s="155"/>
    </row>
    <row r="66" spans="3:11" ht="18" customHeight="1" thickBot="1">
      <c r="C66" s="17" t="s">
        <v>127</v>
      </c>
      <c r="D66" s="155"/>
      <c r="F66" s="155"/>
      <c r="G66" s="155"/>
      <c r="H66" s="155"/>
      <c r="I66" s="156">
        <f>SUM(I62:I64)</f>
        <v>19904</v>
      </c>
      <c r="J66" s="153"/>
      <c r="K66" s="155"/>
    </row>
    <row r="67" spans="1:11" ht="15.75">
      <c r="A67" s="104"/>
      <c r="B67" s="105"/>
      <c r="I67" s="31">
        <f>+I66-'IS'!D25</f>
        <v>0</v>
      </c>
      <c r="K67" s="36"/>
    </row>
    <row r="68" spans="6:7" ht="9.75" customHeight="1">
      <c r="F68" s="36"/>
      <c r="G68" s="36"/>
    </row>
    <row r="69" spans="3:11" ht="15.75">
      <c r="C69" s="152" t="str">
        <f>+Equity!A37</f>
        <v>Six Months Financial Period Ended 30 September 2007</v>
      </c>
      <c r="I69" s="36"/>
      <c r="K69" s="36"/>
    </row>
    <row r="70" spans="9:11" ht="15">
      <c r="I70" s="36"/>
      <c r="K70" s="157"/>
    </row>
    <row r="71" spans="3:11" ht="15.75">
      <c r="C71" s="17" t="s">
        <v>135</v>
      </c>
      <c r="D71" s="154"/>
      <c r="F71" s="130">
        <v>154408</v>
      </c>
      <c r="G71" s="130">
        <v>1867</v>
      </c>
      <c r="H71" s="153">
        <v>0</v>
      </c>
      <c r="I71" s="153">
        <f>SUM(F71:H71)</f>
        <v>156275</v>
      </c>
      <c r="K71" s="44"/>
    </row>
    <row r="72" spans="3:11" ht="15.75">
      <c r="C72" s="17" t="s">
        <v>136</v>
      </c>
      <c r="D72" s="154"/>
      <c r="F72" s="129">
        <v>18539</v>
      </c>
      <c r="G72" s="129">
        <v>1679</v>
      </c>
      <c r="H72" s="129">
        <v>-20218</v>
      </c>
      <c r="I72" s="129">
        <f>SUM(F72:H72)</f>
        <v>0</v>
      </c>
      <c r="K72" s="151"/>
    </row>
    <row r="73" spans="3:11" ht="18" customHeight="1" thickBot="1">
      <c r="C73" s="114" t="s">
        <v>140</v>
      </c>
      <c r="D73" s="158"/>
      <c r="E73" s="114"/>
      <c r="F73" s="119">
        <f>SUM(F71:F72)</f>
        <v>172947</v>
      </c>
      <c r="G73" s="119">
        <f>SUM(G71:G72)</f>
        <v>3546</v>
      </c>
      <c r="H73" s="119">
        <f>SUM(H71:H72)</f>
        <v>-20218</v>
      </c>
      <c r="I73" s="119">
        <f>SUM(I71:I72)</f>
        <v>156275</v>
      </c>
      <c r="K73" s="36"/>
    </row>
    <row r="74" spans="4:11" ht="15">
      <c r="D74" s="155"/>
      <c r="F74" s="130"/>
      <c r="G74" s="130"/>
      <c r="H74" s="153"/>
      <c r="I74" s="153">
        <f>+I73-'IS'!E13</f>
        <v>0</v>
      </c>
      <c r="K74" s="36"/>
    </row>
    <row r="75" spans="3:11" ht="15">
      <c r="C75" s="17" t="s">
        <v>137</v>
      </c>
      <c r="D75" s="155"/>
      <c r="F75" s="130">
        <v>6678</v>
      </c>
      <c r="G75" s="130">
        <v>166</v>
      </c>
      <c r="H75" s="153">
        <v>51</v>
      </c>
      <c r="I75" s="153">
        <f>SUM(F75:H75)</f>
        <v>6895</v>
      </c>
      <c r="J75" s="153"/>
      <c r="K75" s="130"/>
    </row>
    <row r="76" spans="3:11" ht="15.75" customHeight="1">
      <c r="C76" s="17" t="s">
        <v>138</v>
      </c>
      <c r="D76" s="155"/>
      <c r="F76" s="155"/>
      <c r="G76" s="155"/>
      <c r="H76" s="155"/>
      <c r="I76" s="155">
        <v>-2371</v>
      </c>
      <c r="K76" s="155"/>
    </row>
    <row r="77" spans="3:11" ht="15.75" customHeight="1">
      <c r="C77" s="17" t="s">
        <v>139</v>
      </c>
      <c r="D77" s="155"/>
      <c r="F77" s="155"/>
      <c r="G77" s="155"/>
      <c r="H77" s="155"/>
      <c r="I77" s="155">
        <v>453</v>
      </c>
      <c r="K77" s="155"/>
    </row>
    <row r="78" spans="4:11" ht="12" customHeight="1">
      <c r="D78" s="155"/>
      <c r="F78" s="155"/>
      <c r="G78" s="155"/>
      <c r="H78" s="155"/>
      <c r="I78" s="28"/>
      <c r="K78" s="155"/>
    </row>
    <row r="79" spans="3:11" ht="18" customHeight="1" thickBot="1">
      <c r="C79" s="17" t="s">
        <v>127</v>
      </c>
      <c r="D79" s="155"/>
      <c r="F79" s="155"/>
      <c r="G79" s="155"/>
      <c r="H79" s="155"/>
      <c r="I79" s="156">
        <f>SUM(I75:I78)</f>
        <v>4977</v>
      </c>
      <c r="J79" s="153"/>
      <c r="K79" s="155"/>
    </row>
    <row r="80" spans="4:11" ht="17.25" customHeight="1">
      <c r="D80" s="155"/>
      <c r="F80" s="155"/>
      <c r="G80" s="155"/>
      <c r="H80" s="155"/>
      <c r="I80" s="155">
        <f>+I79-'IS'!E25</f>
        <v>0</v>
      </c>
      <c r="J80" s="155"/>
      <c r="K80" s="155"/>
    </row>
    <row r="81" spans="1:12" ht="15.75">
      <c r="A81" s="104">
        <v>10</v>
      </c>
      <c r="B81" s="105" t="s">
        <v>141</v>
      </c>
      <c r="D81" s="159"/>
      <c r="E81" s="159"/>
      <c r="G81" s="159"/>
      <c r="H81" s="159"/>
      <c r="I81" s="159"/>
      <c r="K81" s="155"/>
      <c r="L81" s="155"/>
    </row>
    <row r="82" spans="11:12" ht="9.75" customHeight="1">
      <c r="K82" s="155"/>
      <c r="L82" s="155"/>
    </row>
    <row r="83" spans="2:10" ht="32.25" customHeight="1">
      <c r="B83" s="254" t="s">
        <v>15</v>
      </c>
      <c r="C83" s="254"/>
      <c r="D83" s="254"/>
      <c r="E83" s="254"/>
      <c r="F83" s="254"/>
      <c r="G83" s="254"/>
      <c r="H83" s="254"/>
      <c r="I83" s="254"/>
      <c r="J83" s="125"/>
    </row>
    <row r="84" spans="2:10" ht="11.25" customHeight="1">
      <c r="B84" s="107"/>
      <c r="C84" s="107"/>
      <c r="D84" s="107"/>
      <c r="E84" s="107"/>
      <c r="F84" s="107"/>
      <c r="G84" s="107"/>
      <c r="H84" s="107"/>
      <c r="I84" s="107"/>
      <c r="J84" s="125"/>
    </row>
    <row r="85" spans="1:2" ht="15.75">
      <c r="A85" s="104">
        <v>11</v>
      </c>
      <c r="B85" s="105" t="s">
        <v>142</v>
      </c>
    </row>
    <row r="86" spans="2:10" ht="9.75" customHeight="1">
      <c r="B86" s="108"/>
      <c r="C86" s="108"/>
      <c r="D86" s="108"/>
      <c r="E86" s="108"/>
      <c r="F86" s="108"/>
      <c r="G86" s="108"/>
      <c r="H86" s="108"/>
      <c r="I86" s="108"/>
      <c r="J86" s="108"/>
    </row>
    <row r="87" spans="2:10" ht="47.25" customHeight="1">
      <c r="B87" s="264" t="s">
        <v>301</v>
      </c>
      <c r="C87" s="264"/>
      <c r="D87" s="264"/>
      <c r="E87" s="264"/>
      <c r="F87" s="264"/>
      <c r="G87" s="264"/>
      <c r="H87" s="264"/>
      <c r="I87" s="264"/>
      <c r="J87" s="108"/>
    </row>
    <row r="88" spans="2:10" ht="6" customHeight="1">
      <c r="B88" s="108"/>
      <c r="C88" s="108"/>
      <c r="D88" s="108"/>
      <c r="E88" s="108"/>
      <c r="F88" s="108"/>
      <c r="G88" s="108"/>
      <c r="H88" s="108"/>
      <c r="I88" s="108"/>
      <c r="J88" s="108"/>
    </row>
    <row r="89" spans="2:9" ht="15">
      <c r="B89" s="264" t="s">
        <v>302</v>
      </c>
      <c r="C89" s="264"/>
      <c r="D89" s="264"/>
      <c r="E89" s="264"/>
      <c r="F89" s="264"/>
      <c r="G89" s="264"/>
      <c r="H89" s="264"/>
      <c r="I89" s="264"/>
    </row>
    <row r="90" spans="3:9" ht="15.75" customHeight="1">
      <c r="C90" s="107"/>
      <c r="D90" s="107"/>
      <c r="E90" s="107"/>
      <c r="F90" s="107"/>
      <c r="G90" s="107"/>
      <c r="H90" s="107"/>
      <c r="I90" s="107"/>
    </row>
    <row r="91" spans="1:2" ht="15.75">
      <c r="A91" s="104">
        <v>12</v>
      </c>
      <c r="B91" s="105" t="s">
        <v>153</v>
      </c>
    </row>
    <row r="92" ht="9.75" customHeight="1"/>
    <row r="93" spans="2:9" ht="60.75" customHeight="1">
      <c r="B93" s="264" t="s">
        <v>312</v>
      </c>
      <c r="C93" s="264"/>
      <c r="D93" s="264"/>
      <c r="E93" s="264"/>
      <c r="F93" s="264"/>
      <c r="G93" s="264"/>
      <c r="H93" s="264"/>
      <c r="I93" s="264"/>
    </row>
    <row r="94" ht="6" customHeight="1"/>
    <row r="95" spans="2:9" ht="30.75" customHeight="1">
      <c r="B95" s="264" t="s">
        <v>291</v>
      </c>
      <c r="C95" s="264"/>
      <c r="D95" s="264"/>
      <c r="E95" s="264"/>
      <c r="F95" s="264"/>
      <c r="G95" s="264"/>
      <c r="H95" s="264"/>
      <c r="I95" s="264"/>
    </row>
    <row r="97" spans="1:2" ht="15.75">
      <c r="A97" s="104">
        <v>13</v>
      </c>
      <c r="B97" s="105" t="s">
        <v>201</v>
      </c>
    </row>
    <row r="98" spans="1:2" ht="9.75" customHeight="1">
      <c r="A98" s="104"/>
      <c r="B98" s="105"/>
    </row>
    <row r="99" spans="2:9" ht="65.25" customHeight="1">
      <c r="B99" s="264" t="s">
        <v>232</v>
      </c>
      <c r="C99" s="264"/>
      <c r="D99" s="264"/>
      <c r="E99" s="264"/>
      <c r="F99" s="264"/>
      <c r="G99" s="264"/>
      <c r="H99" s="264"/>
      <c r="I99" s="264"/>
    </row>
    <row r="100" spans="2:9" ht="15">
      <c r="B100" s="142"/>
      <c r="C100" s="142"/>
      <c r="D100" s="142"/>
      <c r="E100" s="142"/>
      <c r="F100" s="142"/>
      <c r="G100" s="142"/>
      <c r="H100" s="142"/>
      <c r="I100" s="142"/>
    </row>
    <row r="101" spans="2:9" ht="15">
      <c r="B101" s="264" t="s">
        <v>233</v>
      </c>
      <c r="C101" s="264"/>
      <c r="D101" s="264"/>
      <c r="E101" s="264"/>
      <c r="F101" s="264"/>
      <c r="G101" s="264"/>
      <c r="H101" s="264"/>
      <c r="I101" s="264"/>
    </row>
    <row r="102" spans="2:9" ht="15">
      <c r="B102" s="142"/>
      <c r="C102" s="142"/>
      <c r="D102" s="142"/>
      <c r="E102" s="142"/>
      <c r="F102" s="142"/>
      <c r="G102" s="142"/>
      <c r="H102" s="142"/>
      <c r="I102" s="142"/>
    </row>
    <row r="103" spans="2:9" ht="30" customHeight="1">
      <c r="B103" s="264" t="s">
        <v>294</v>
      </c>
      <c r="C103" s="264"/>
      <c r="D103" s="264"/>
      <c r="E103" s="264"/>
      <c r="F103" s="264"/>
      <c r="G103" s="264"/>
      <c r="H103" s="264"/>
      <c r="I103" s="264"/>
    </row>
    <row r="104" spans="2:9" ht="15.75">
      <c r="B104" s="142"/>
      <c r="C104" s="142"/>
      <c r="D104" s="142"/>
      <c r="E104" s="142"/>
      <c r="F104" s="142"/>
      <c r="G104" s="142"/>
      <c r="H104" s="142"/>
      <c r="I104" s="126" t="s">
        <v>27</v>
      </c>
    </row>
    <row r="105" spans="2:9" ht="15.75">
      <c r="B105" s="102" t="s">
        <v>234</v>
      </c>
      <c r="C105" s="142"/>
      <c r="D105" s="142"/>
      <c r="E105" s="142"/>
      <c r="F105" s="142"/>
      <c r="G105" s="142"/>
      <c r="H105" s="142"/>
      <c r="I105" s="142"/>
    </row>
    <row r="106" spans="2:9" ht="15">
      <c r="B106" s="142"/>
      <c r="C106" s="108" t="s">
        <v>155</v>
      </c>
      <c r="D106" s="142"/>
      <c r="E106" s="142"/>
      <c r="F106" s="142"/>
      <c r="G106" s="142"/>
      <c r="H106" s="142"/>
      <c r="I106" s="201">
        <v>150</v>
      </c>
    </row>
    <row r="107" spans="2:9" ht="15">
      <c r="B107" s="108"/>
      <c r="C107" s="142"/>
      <c r="D107" s="142"/>
      <c r="E107" s="142"/>
      <c r="F107" s="142"/>
      <c r="G107" s="142"/>
      <c r="H107" s="142"/>
      <c r="I107" s="142"/>
    </row>
    <row r="108" spans="2:9" ht="15.75">
      <c r="B108" s="102" t="s">
        <v>235</v>
      </c>
      <c r="C108" s="108"/>
      <c r="D108" s="108"/>
      <c r="E108" s="108"/>
      <c r="F108" s="108"/>
      <c r="G108" s="108"/>
      <c r="H108" s="142"/>
      <c r="I108" s="142"/>
    </row>
    <row r="109" spans="2:9" ht="15">
      <c r="B109" s="108"/>
      <c r="C109" s="108" t="s">
        <v>156</v>
      </c>
      <c r="D109" s="108"/>
      <c r="E109" s="108"/>
      <c r="F109" s="108"/>
      <c r="G109" s="108"/>
      <c r="H109" s="142"/>
      <c r="I109" s="201">
        <v>-12</v>
      </c>
    </row>
    <row r="110" spans="2:9" ht="15">
      <c r="B110" s="108"/>
      <c r="C110" s="108"/>
      <c r="D110" s="108"/>
      <c r="E110" s="108"/>
      <c r="F110" s="108"/>
      <c r="G110" s="108"/>
      <c r="H110" s="142"/>
      <c r="I110" s="201"/>
    </row>
    <row r="111" spans="2:9" ht="15.75" thickBot="1">
      <c r="B111" s="108" t="s">
        <v>202</v>
      </c>
      <c r="C111" s="108"/>
      <c r="D111" s="108"/>
      <c r="E111" s="108"/>
      <c r="F111" s="108"/>
      <c r="G111" s="108"/>
      <c r="H111" s="142"/>
      <c r="I111" s="204">
        <f>SUM(I106:I110)</f>
        <v>138</v>
      </c>
    </row>
    <row r="112" spans="3:10" ht="16.5" thickTop="1">
      <c r="C112" s="147"/>
      <c r="D112" s="147"/>
      <c r="E112" s="46"/>
      <c r="F112" s="147"/>
      <c r="G112" s="147"/>
      <c r="H112" s="147"/>
      <c r="I112" s="201"/>
      <c r="J112" s="125"/>
    </row>
    <row r="113" spans="1:5" ht="15.75">
      <c r="A113" s="104">
        <v>14</v>
      </c>
      <c r="B113" s="105" t="s">
        <v>143</v>
      </c>
      <c r="C113" s="38"/>
      <c r="D113" s="38"/>
      <c r="E113" s="161"/>
    </row>
    <row r="115" ht="15">
      <c r="B115" s="17" t="s">
        <v>313</v>
      </c>
    </row>
    <row r="116" ht="15.75">
      <c r="I116" s="104" t="s">
        <v>159</v>
      </c>
    </row>
    <row r="117" ht="15">
      <c r="I117" s="103"/>
    </row>
    <row r="118" ht="15">
      <c r="B118" s="17" t="s">
        <v>287</v>
      </c>
    </row>
    <row r="119" spans="2:9" ht="15.75" thickBot="1">
      <c r="B119" s="113" t="s">
        <v>236</v>
      </c>
      <c r="I119" s="190">
        <v>28</v>
      </c>
    </row>
    <row r="120" ht="15.75" thickTop="1"/>
    <row r="121" ht="15">
      <c r="B121" s="17" t="s">
        <v>114</v>
      </c>
    </row>
    <row r="122" spans="2:9" ht="15.75" thickBot="1">
      <c r="B122" s="113" t="s">
        <v>236</v>
      </c>
      <c r="I122" s="190">
        <v>15.6</v>
      </c>
    </row>
    <row r="123" ht="15.75" thickTop="1"/>
    <row r="124" ht="15">
      <c r="B124" s="17" t="s">
        <v>289</v>
      </c>
    </row>
    <row r="126" ht="15">
      <c r="B126" s="17" t="s">
        <v>287</v>
      </c>
    </row>
    <row r="127" spans="2:9" ht="15.75" thickBot="1">
      <c r="B127" s="113" t="s">
        <v>160</v>
      </c>
      <c r="I127" s="191">
        <v>3.2</v>
      </c>
    </row>
    <row r="128" spans="3:9" ht="15.75" thickTop="1">
      <c r="C128" s="113"/>
      <c r="I128" s="189"/>
    </row>
    <row r="129" spans="2:9" ht="15">
      <c r="B129" s="17" t="s">
        <v>114</v>
      </c>
      <c r="C129" s="113"/>
      <c r="I129" s="189"/>
    </row>
    <row r="130" spans="2:9" ht="15.75" thickBot="1">
      <c r="B130" s="113" t="s">
        <v>288</v>
      </c>
      <c r="C130" s="113"/>
      <c r="I130" s="191">
        <v>4</v>
      </c>
    </row>
    <row r="131" spans="3:9" ht="15.75" thickTop="1">
      <c r="C131" s="113"/>
      <c r="I131" s="189"/>
    </row>
    <row r="132" spans="2:9" ht="15">
      <c r="B132" s="17" t="s">
        <v>290</v>
      </c>
      <c r="C132" s="113"/>
      <c r="I132" s="189"/>
    </row>
    <row r="133" spans="2:9" ht="15.75" thickBot="1">
      <c r="B133" s="113" t="s">
        <v>160</v>
      </c>
      <c r="C133" s="113"/>
      <c r="I133" s="191">
        <v>6.25</v>
      </c>
    </row>
    <row r="134" spans="3:9" ht="15.75" thickTop="1">
      <c r="C134" s="113"/>
      <c r="I134" s="189"/>
    </row>
    <row r="135" spans="2:10" ht="15">
      <c r="B135" s="265" t="s">
        <v>154</v>
      </c>
      <c r="C135" s="265"/>
      <c r="D135" s="265"/>
      <c r="E135" s="265"/>
      <c r="F135" s="265"/>
      <c r="G135" s="265"/>
      <c r="H135" s="265"/>
      <c r="I135" s="265"/>
      <c r="J135" s="107"/>
    </row>
    <row r="136" spans="2:10" ht="18" customHeight="1">
      <c r="B136" s="147"/>
      <c r="C136" s="147"/>
      <c r="D136" s="147" t="s">
        <v>144</v>
      </c>
      <c r="E136" s="147"/>
      <c r="G136" s="147"/>
      <c r="H136" s="147"/>
      <c r="I136" s="147"/>
      <c r="J136" s="107"/>
    </row>
    <row r="137" spans="1:3" ht="15.75">
      <c r="A137" s="104">
        <v>15</v>
      </c>
      <c r="B137" s="105" t="s">
        <v>145</v>
      </c>
      <c r="C137" s="105"/>
    </row>
    <row r="138" ht="9.75" customHeight="1"/>
    <row r="139" spans="2:10" ht="15">
      <c r="B139" s="264" t="s">
        <v>295</v>
      </c>
      <c r="C139" s="264"/>
      <c r="D139" s="264"/>
      <c r="E139" s="264"/>
      <c r="F139" s="264"/>
      <c r="G139" s="264"/>
      <c r="H139" s="264"/>
      <c r="I139" s="264"/>
      <c r="J139" s="162"/>
    </row>
    <row r="140" spans="2:10" ht="17.25" customHeight="1">
      <c r="B140" s="162"/>
      <c r="C140" s="162"/>
      <c r="D140" s="162"/>
      <c r="E140" s="162"/>
      <c r="F140" s="162"/>
      <c r="G140" s="162"/>
      <c r="H140" s="162"/>
      <c r="I140" s="162"/>
      <c r="J140" s="162"/>
    </row>
    <row r="141" spans="2:10" ht="17.25" customHeight="1">
      <c r="B141" s="162"/>
      <c r="C141" s="162"/>
      <c r="D141" s="162"/>
      <c r="E141" s="162"/>
      <c r="F141" s="162"/>
      <c r="G141" s="162"/>
      <c r="H141" s="162"/>
      <c r="I141" s="162"/>
      <c r="J141" s="162"/>
    </row>
    <row r="142" spans="2:10" ht="17.25" customHeight="1">
      <c r="B142" s="162"/>
      <c r="C142" s="162"/>
      <c r="D142" s="162"/>
      <c r="E142" s="162"/>
      <c r="F142" s="162"/>
      <c r="G142" s="162"/>
      <c r="H142" s="162"/>
      <c r="I142" s="162"/>
      <c r="J142" s="162"/>
    </row>
    <row r="143" spans="2:10" ht="17.25" customHeight="1">
      <c r="B143" s="162"/>
      <c r="C143" s="162"/>
      <c r="D143" s="162"/>
      <c r="E143" s="162"/>
      <c r="F143" s="162"/>
      <c r="G143" s="162"/>
      <c r="H143" s="162"/>
      <c r="I143" s="162"/>
      <c r="J143" s="162"/>
    </row>
    <row r="144" spans="2:10" ht="17.25" customHeight="1">
      <c r="B144" s="162"/>
      <c r="C144" s="162"/>
      <c r="D144" s="162"/>
      <c r="E144" s="162"/>
      <c r="F144" s="162"/>
      <c r="G144" s="162"/>
      <c r="H144" s="162"/>
      <c r="I144" s="162"/>
      <c r="J144" s="162"/>
    </row>
    <row r="145" spans="2:10" ht="17.25" customHeight="1">
      <c r="B145" s="162"/>
      <c r="C145" s="162"/>
      <c r="D145" s="162"/>
      <c r="E145" s="162"/>
      <c r="F145" s="162"/>
      <c r="G145" s="162"/>
      <c r="H145" s="162"/>
      <c r="I145" s="162"/>
      <c r="J145" s="162"/>
    </row>
    <row r="146" spans="2:10" ht="17.25" customHeight="1">
      <c r="B146" s="162"/>
      <c r="C146" s="162"/>
      <c r="D146" s="162"/>
      <c r="E146" s="162"/>
      <c r="F146" s="162"/>
      <c r="G146" s="162"/>
      <c r="H146" s="162"/>
      <c r="I146" s="162"/>
      <c r="J146" s="162"/>
    </row>
    <row r="147" spans="2:10" ht="17.25" customHeight="1">
      <c r="B147" s="162"/>
      <c r="C147" s="162"/>
      <c r="D147" s="162"/>
      <c r="E147" s="162"/>
      <c r="F147" s="162"/>
      <c r="G147" s="162"/>
      <c r="H147" s="162"/>
      <c r="I147" s="162"/>
      <c r="J147" s="162"/>
    </row>
    <row r="148" spans="2:10" ht="17.25" customHeight="1">
      <c r="B148" s="162"/>
      <c r="C148" s="162"/>
      <c r="D148" s="162"/>
      <c r="E148" s="162"/>
      <c r="F148" s="162"/>
      <c r="G148" s="162"/>
      <c r="H148" s="162"/>
      <c r="I148" s="162"/>
      <c r="J148" s="162"/>
    </row>
    <row r="149" spans="2:10" ht="17.25" customHeight="1">
      <c r="B149" s="162"/>
      <c r="C149" s="162"/>
      <c r="D149" s="162"/>
      <c r="E149" s="162"/>
      <c r="F149" s="162"/>
      <c r="G149" s="162"/>
      <c r="H149" s="162"/>
      <c r="I149" s="162"/>
      <c r="J149" s="162"/>
    </row>
    <row r="150" spans="2:10" ht="17.25" customHeight="1">
      <c r="B150" s="162"/>
      <c r="C150" s="162"/>
      <c r="D150" s="162"/>
      <c r="E150" s="162"/>
      <c r="F150" s="162"/>
      <c r="G150" s="162"/>
      <c r="H150" s="162"/>
      <c r="I150" s="162"/>
      <c r="J150" s="162"/>
    </row>
    <row r="151" spans="2:10" ht="17.25" customHeight="1">
      <c r="B151" s="162"/>
      <c r="C151" s="162"/>
      <c r="D151" s="162"/>
      <c r="E151" s="162"/>
      <c r="F151" s="162"/>
      <c r="G151" s="162"/>
      <c r="H151" s="162"/>
      <c r="I151" s="162"/>
      <c r="J151" s="162"/>
    </row>
    <row r="152" spans="2:10" ht="17.25" customHeight="1">
      <c r="B152" s="162"/>
      <c r="C152" s="162"/>
      <c r="D152" s="162"/>
      <c r="E152" s="162"/>
      <c r="F152" s="162"/>
      <c r="G152" s="162"/>
      <c r="H152" s="162"/>
      <c r="I152" s="162"/>
      <c r="J152" s="162"/>
    </row>
    <row r="153" spans="2:10" ht="17.25" customHeight="1">
      <c r="B153" s="162"/>
      <c r="C153" s="162"/>
      <c r="D153" s="162"/>
      <c r="E153" s="162"/>
      <c r="F153" s="162"/>
      <c r="G153" s="162"/>
      <c r="H153" s="162"/>
      <c r="I153" s="162"/>
      <c r="J153" s="162"/>
    </row>
    <row r="154" spans="2:10" ht="17.25" customHeight="1">
      <c r="B154" s="162"/>
      <c r="C154" s="162"/>
      <c r="D154" s="162"/>
      <c r="E154" s="162"/>
      <c r="F154" s="162"/>
      <c r="G154" s="162"/>
      <c r="H154" s="162"/>
      <c r="I154" s="162"/>
      <c r="J154" s="162"/>
    </row>
    <row r="155" spans="2:10" ht="48.75" customHeight="1">
      <c r="B155" s="162"/>
      <c r="C155" s="162"/>
      <c r="D155" s="162"/>
      <c r="E155" s="7">
        <v>8</v>
      </c>
      <c r="F155" s="162"/>
      <c r="G155" s="162"/>
      <c r="H155" s="162"/>
      <c r="I155" s="162"/>
      <c r="J155" s="162"/>
    </row>
    <row r="156" spans="2:10" ht="17.25" customHeight="1">
      <c r="B156" s="162"/>
      <c r="C156" s="162"/>
      <c r="D156" s="162"/>
      <c r="E156" s="162"/>
      <c r="F156" s="162"/>
      <c r="G156" s="162"/>
      <c r="H156" s="162"/>
      <c r="I156" s="162"/>
      <c r="J156" s="162"/>
    </row>
    <row r="157" spans="2:10" ht="17.25" customHeight="1">
      <c r="B157" s="162"/>
      <c r="C157" s="162"/>
      <c r="D157" s="162"/>
      <c r="E157" s="162"/>
      <c r="F157" s="162"/>
      <c r="G157" s="162"/>
      <c r="H157" s="162"/>
      <c r="I157" s="162"/>
      <c r="J157" s="162"/>
    </row>
    <row r="158" spans="2:10" ht="17.25" customHeight="1">
      <c r="B158" s="162"/>
      <c r="C158" s="162"/>
      <c r="D158" s="162"/>
      <c r="E158" s="162"/>
      <c r="F158" s="162"/>
      <c r="G158" s="162"/>
      <c r="H158" s="162"/>
      <c r="I158" s="162"/>
      <c r="J158" s="162"/>
    </row>
    <row r="159" spans="2:10" ht="18" customHeight="1">
      <c r="B159" s="162"/>
      <c r="C159" s="162"/>
      <c r="D159" s="162"/>
      <c r="E159" s="162"/>
      <c r="F159" s="162"/>
      <c r="G159" s="162"/>
      <c r="H159" s="162"/>
      <c r="I159" s="162"/>
      <c r="J159" s="162"/>
    </row>
    <row r="160" spans="3:9" ht="18" customHeight="1">
      <c r="C160" s="114"/>
      <c r="G160" s="163"/>
      <c r="H160" s="163"/>
      <c r="I160" s="163"/>
    </row>
    <row r="161" spans="3:10" ht="18" customHeight="1">
      <c r="C161" s="147"/>
      <c r="D161" s="147"/>
      <c r="E161" s="46"/>
      <c r="F161" s="147"/>
      <c r="G161" s="147"/>
      <c r="H161" s="147"/>
      <c r="I161" s="147"/>
      <c r="J161" s="125"/>
    </row>
    <row r="162" ht="18" customHeight="1">
      <c r="I162" s="36"/>
    </row>
    <row r="163" ht="15">
      <c r="I163" s="36"/>
    </row>
    <row r="164" ht="15">
      <c r="C164" s="164"/>
    </row>
    <row r="353" ht="12.75" customHeight="1"/>
  </sheetData>
  <mergeCells count="22">
    <mergeCell ref="B139:I139"/>
    <mergeCell ref="B135:I135"/>
    <mergeCell ref="B89:I89"/>
    <mergeCell ref="B99:I99"/>
    <mergeCell ref="B93:I93"/>
    <mergeCell ref="B46:I46"/>
    <mergeCell ref="B83:I83"/>
    <mergeCell ref="B103:I103"/>
    <mergeCell ref="B95:I95"/>
    <mergeCell ref="B101:I101"/>
    <mergeCell ref="B87:I87"/>
    <mergeCell ref="B26:I26"/>
    <mergeCell ref="B42:I42"/>
    <mergeCell ref="B30:I30"/>
    <mergeCell ref="B34:I34"/>
    <mergeCell ref="B38:I38"/>
    <mergeCell ref="B24:I24"/>
    <mergeCell ref="B8:I8"/>
    <mergeCell ref="B10:I10"/>
    <mergeCell ref="B12:I12"/>
    <mergeCell ref="B14:I14"/>
    <mergeCell ref="D16:I16"/>
  </mergeCells>
  <printOptions/>
  <pageMargins left="0.7480314960629921" right="0.7480314960629921" top="0.46" bottom="0.55" header="0.29" footer="0.31"/>
  <pageSetup cellComments="asDisplayed" firstPageNumber="6" useFirstPageNumber="1" fitToHeight="0" fitToWidth="1" horizontalDpi="600" verticalDpi="600" orientation="portrait" paperSize="9" scale="66" r:id="rId1"/>
  <headerFooter alignWithMargins="0">
    <oddFooter>&amp;C&amp;P</oddFooter>
  </headerFooter>
  <rowBreaks count="2" manualBreakCount="2">
    <brk id="51" max="8" man="1"/>
    <brk id="112" max="8" man="1"/>
  </rowBreaks>
</worksheet>
</file>

<file path=xl/worksheets/sheet6.xml><?xml version="1.0" encoding="utf-8"?>
<worksheet xmlns="http://schemas.openxmlformats.org/spreadsheetml/2006/main" xmlns:r="http://schemas.openxmlformats.org/officeDocument/2006/relationships">
  <sheetPr>
    <pageSetUpPr fitToPage="1"/>
  </sheetPr>
  <dimension ref="A1:BY170"/>
  <sheetViews>
    <sheetView zoomScale="75" zoomScaleNormal="75" zoomScaleSheetLayoutView="75" workbookViewId="0" topLeftCell="A1">
      <selection activeCell="E11" sqref="E11"/>
    </sheetView>
  </sheetViews>
  <sheetFormatPr defaultColWidth="9.140625" defaultRowHeight="12.75"/>
  <cols>
    <col min="1" max="1" width="5.00390625" style="103" customWidth="1"/>
    <col min="2" max="2" width="4.57421875" style="17" customWidth="1"/>
    <col min="3" max="3" width="28.57421875" style="17" customWidth="1"/>
    <col min="4" max="4" width="13.28125" style="17" customWidth="1"/>
    <col min="5" max="5" width="15.421875" style="17" customWidth="1"/>
    <col min="6" max="6" width="16.7109375" style="17" customWidth="1"/>
    <col min="7" max="7" width="17.421875" style="17" customWidth="1"/>
    <col min="8" max="8" width="19.140625" style="17" customWidth="1"/>
    <col min="9" max="9" width="18.140625" style="17" customWidth="1"/>
    <col min="10" max="10" width="10.57421875" style="17" bestFit="1" customWidth="1"/>
    <col min="11" max="11" width="8.57421875" style="17" customWidth="1"/>
    <col min="12" max="16384" width="9.140625" style="17" customWidth="1"/>
  </cols>
  <sheetData>
    <row r="1" ht="15.75">
      <c r="A1" s="102" t="s">
        <v>80</v>
      </c>
    </row>
    <row r="2" ht="9" customHeight="1">
      <c r="A2" s="102"/>
    </row>
    <row r="3" ht="15.75">
      <c r="A3" s="102" t="s">
        <v>81</v>
      </c>
    </row>
    <row r="4" ht="15.75">
      <c r="A4" s="102" t="s">
        <v>271</v>
      </c>
    </row>
    <row r="5" ht="18" customHeight="1"/>
    <row r="6" spans="1:2" ht="15.75">
      <c r="A6" s="104">
        <v>1</v>
      </c>
      <c r="B6" s="105" t="s">
        <v>82</v>
      </c>
    </row>
    <row r="7" ht="9.75" customHeight="1"/>
    <row r="8" spans="2:9" ht="33.75" customHeight="1">
      <c r="B8" s="254" t="s">
        <v>296</v>
      </c>
      <c r="C8" s="254"/>
      <c r="D8" s="254"/>
      <c r="E8" s="254"/>
      <c r="F8" s="254"/>
      <c r="G8" s="254"/>
      <c r="H8" s="254"/>
      <c r="I8" s="254"/>
    </row>
    <row r="9" ht="8.25" customHeight="1"/>
    <row r="10" spans="2:9" ht="62.25" customHeight="1">
      <c r="B10" s="254" t="s">
        <v>314</v>
      </c>
      <c r="C10" s="254"/>
      <c r="D10" s="254"/>
      <c r="E10" s="254"/>
      <c r="F10" s="254"/>
      <c r="G10" s="254"/>
      <c r="H10" s="254"/>
      <c r="I10" s="254"/>
    </row>
    <row r="11" spans="1:15" s="171" customFormat="1" ht="16.5" customHeight="1">
      <c r="A11" s="170"/>
      <c r="B11" s="172"/>
      <c r="C11" s="172"/>
      <c r="D11" s="172"/>
      <c r="E11" s="172"/>
      <c r="F11" s="172"/>
      <c r="G11" s="172"/>
      <c r="H11" s="172"/>
      <c r="I11" s="172"/>
      <c r="J11" s="172"/>
      <c r="K11" s="172"/>
      <c r="L11" s="172"/>
      <c r="M11" s="172"/>
      <c r="N11" s="172"/>
      <c r="O11" s="173"/>
    </row>
    <row r="12" spans="1:2" ht="15.75">
      <c r="A12" s="104">
        <v>2</v>
      </c>
      <c r="B12" s="105" t="s">
        <v>83</v>
      </c>
    </row>
    <row r="13" ht="9.75" customHeight="1"/>
    <row r="14" spans="8:9" ht="15.75">
      <c r="H14" s="104" t="s">
        <v>84</v>
      </c>
      <c r="I14" s="104" t="s">
        <v>84</v>
      </c>
    </row>
    <row r="15" spans="8:9" ht="15.75">
      <c r="H15" s="104" t="s">
        <v>85</v>
      </c>
      <c r="I15" s="104" t="s">
        <v>85</v>
      </c>
    </row>
    <row r="16" spans="8:9" ht="15.75">
      <c r="H16" s="104" t="s">
        <v>262</v>
      </c>
      <c r="I16" s="104" t="s">
        <v>189</v>
      </c>
    </row>
    <row r="17" spans="8:9" ht="15.75">
      <c r="H17" s="104" t="s">
        <v>27</v>
      </c>
      <c r="I17" s="104" t="s">
        <v>27</v>
      </c>
    </row>
    <row r="18" ht="12" customHeight="1"/>
    <row r="19" spans="2:9" ht="18" customHeight="1" thickBot="1">
      <c r="B19" s="17" t="s">
        <v>272</v>
      </c>
      <c r="H19" s="110">
        <f>+'IS'!B25</f>
        <v>12278</v>
      </c>
      <c r="I19" s="110">
        <v>7626</v>
      </c>
    </row>
    <row r="21" spans="2:9" ht="35.25" customHeight="1">
      <c r="B21" s="254" t="s">
        <v>303</v>
      </c>
      <c r="C21" s="254"/>
      <c r="D21" s="254"/>
      <c r="E21" s="254"/>
      <c r="F21" s="254"/>
      <c r="G21" s="254"/>
      <c r="H21" s="254"/>
      <c r="I21" s="254"/>
    </row>
    <row r="22" ht="17.25" customHeight="1"/>
    <row r="23" spans="1:2" ht="15.75">
      <c r="A23" s="104">
        <v>3</v>
      </c>
      <c r="B23" s="105" t="s">
        <v>86</v>
      </c>
    </row>
    <row r="24" ht="10.5" customHeight="1"/>
    <row r="25" spans="2:9" ht="15">
      <c r="B25" s="267" t="s">
        <v>203</v>
      </c>
      <c r="C25" s="254"/>
      <c r="D25" s="254"/>
      <c r="E25" s="254"/>
      <c r="F25" s="254"/>
      <c r="G25" s="254"/>
      <c r="H25" s="254"/>
      <c r="I25" s="254"/>
    </row>
    <row r="26" spans="2:9" ht="17.25" customHeight="1">
      <c r="B26" s="111"/>
      <c r="C26" s="107"/>
      <c r="D26" s="107"/>
      <c r="E26" s="107"/>
      <c r="F26" s="107"/>
      <c r="G26" s="107"/>
      <c r="H26" s="107"/>
      <c r="I26" s="107"/>
    </row>
    <row r="27" spans="1:2" ht="15.75">
      <c r="A27" s="104">
        <v>4</v>
      </c>
      <c r="B27" s="105" t="s">
        <v>87</v>
      </c>
    </row>
    <row r="28" ht="11.25" customHeight="1"/>
    <row r="29" ht="15">
      <c r="B29" s="17" t="s">
        <v>88</v>
      </c>
    </row>
    <row r="30" ht="16.5" customHeight="1"/>
    <row r="31" spans="1:2" ht="15.75">
      <c r="A31" s="104">
        <v>5</v>
      </c>
      <c r="B31" s="105" t="s">
        <v>196</v>
      </c>
    </row>
    <row r="32" spans="1:9" ht="15.75">
      <c r="A32" s="17"/>
      <c r="G32" s="112" t="s">
        <v>89</v>
      </c>
      <c r="I32" s="112" t="s">
        <v>89</v>
      </c>
    </row>
    <row r="33" spans="6:9" ht="15.75">
      <c r="F33" s="104" t="s">
        <v>90</v>
      </c>
      <c r="G33" s="104" t="s">
        <v>91</v>
      </c>
      <c r="H33" s="69" t="s">
        <v>92</v>
      </c>
      <c r="I33" s="112" t="s">
        <v>91</v>
      </c>
    </row>
    <row r="34" spans="6:9" ht="15.75">
      <c r="F34" s="104" t="s">
        <v>93</v>
      </c>
      <c r="G34" s="104" t="s">
        <v>93</v>
      </c>
      <c r="H34" s="112" t="s">
        <v>194</v>
      </c>
      <c r="I34" s="112" t="s">
        <v>94</v>
      </c>
    </row>
    <row r="35" spans="6:9" ht="15.75">
      <c r="F35" s="6" t="str">
        <f>+'IS'!B10</f>
        <v>30.09.2008</v>
      </c>
      <c r="G35" s="6" t="str">
        <f>+'IS'!C10</f>
        <v>30.09.2007</v>
      </c>
      <c r="H35" s="6" t="str">
        <f>+F35</f>
        <v>30.09.2008</v>
      </c>
      <c r="I35" s="6" t="str">
        <f>+G35</f>
        <v>30.09.2007</v>
      </c>
    </row>
    <row r="36" spans="6:9" ht="15.75">
      <c r="F36" s="104" t="s">
        <v>27</v>
      </c>
      <c r="G36" s="104" t="s">
        <v>27</v>
      </c>
      <c r="H36" s="104" t="s">
        <v>27</v>
      </c>
      <c r="I36" s="104" t="s">
        <v>27</v>
      </c>
    </row>
    <row r="37" spans="2:9" ht="15">
      <c r="B37" s="17" t="s">
        <v>297</v>
      </c>
      <c r="G37" s="31"/>
      <c r="I37" s="31"/>
    </row>
    <row r="38" spans="2:9" ht="15">
      <c r="B38" s="113"/>
      <c r="C38" s="113" t="s">
        <v>298</v>
      </c>
      <c r="F38" s="31">
        <v>3433</v>
      </c>
      <c r="G38" s="31">
        <v>2011</v>
      </c>
      <c r="H38" s="53">
        <v>5794</v>
      </c>
      <c r="I38" s="31">
        <v>2859</v>
      </c>
    </row>
    <row r="39" spans="1:9" s="114" customFormat="1" ht="12" customHeight="1">
      <c r="A39" s="12"/>
      <c r="C39" s="115"/>
      <c r="F39" s="116"/>
      <c r="G39" s="116"/>
      <c r="H39" s="116"/>
      <c r="I39" s="116"/>
    </row>
    <row r="40" spans="2:9" ht="15.75" customHeight="1">
      <c r="B40" s="114" t="s">
        <v>95</v>
      </c>
      <c r="F40" s="31"/>
      <c r="G40" s="31"/>
      <c r="I40" s="31"/>
    </row>
    <row r="41" spans="3:9" ht="15">
      <c r="C41" s="113" t="s">
        <v>158</v>
      </c>
      <c r="F41" s="213">
        <v>-7</v>
      </c>
      <c r="G41" s="57">
        <v>-51</v>
      </c>
      <c r="H41" s="57">
        <v>33</v>
      </c>
      <c r="I41" s="214">
        <v>-51</v>
      </c>
    </row>
    <row r="42" spans="3:9" ht="15">
      <c r="C42" s="113" t="s">
        <v>286</v>
      </c>
      <c r="F42" s="215">
        <v>0</v>
      </c>
      <c r="G42" s="53">
        <v>-20</v>
      </c>
      <c r="H42" s="53">
        <v>0</v>
      </c>
      <c r="I42" s="216">
        <v>-20</v>
      </c>
    </row>
    <row r="43" spans="3:9" ht="15">
      <c r="C43" s="113"/>
      <c r="F43" s="217">
        <f>SUM(F41:F42)</f>
        <v>-7</v>
      </c>
      <c r="G43" s="218">
        <f>SUM(G41:G42)</f>
        <v>-71</v>
      </c>
      <c r="H43" s="218">
        <f>SUM(H41:H42)</f>
        <v>33</v>
      </c>
      <c r="I43" s="219">
        <f>SUM(I41:I42)</f>
        <v>-71</v>
      </c>
    </row>
    <row r="44" spans="6:9" ht="9.75" customHeight="1">
      <c r="F44" s="56"/>
      <c r="G44" s="56"/>
      <c r="H44" s="118"/>
      <c r="I44" s="56"/>
    </row>
    <row r="45" spans="1:9" s="114" customFormat="1" ht="18.75" customHeight="1" thickBot="1">
      <c r="A45" s="12"/>
      <c r="F45" s="119">
        <f>+F38+F43</f>
        <v>3426</v>
      </c>
      <c r="G45" s="119">
        <f>+G38+G43</f>
        <v>1940</v>
      </c>
      <c r="H45" s="119">
        <f>+H38+H43</f>
        <v>5827</v>
      </c>
      <c r="I45" s="119">
        <f>+I38+I43</f>
        <v>2788</v>
      </c>
    </row>
    <row r="46" spans="6:9" ht="15">
      <c r="F46" s="31">
        <f>+F45+'IS'!B27</f>
        <v>0</v>
      </c>
      <c r="G46" s="31">
        <f>+G45+'IS'!C27</f>
        <v>0</v>
      </c>
      <c r="H46" s="31">
        <f>+H45+'IS'!D27</f>
        <v>0</v>
      </c>
      <c r="I46" s="31">
        <f>+I45+'IS'!E27</f>
        <v>0</v>
      </c>
    </row>
    <row r="47" spans="2:9" ht="48" customHeight="1">
      <c r="B47" s="254" t="s">
        <v>204</v>
      </c>
      <c r="C47" s="254"/>
      <c r="D47" s="254"/>
      <c r="E47" s="254"/>
      <c r="F47" s="254"/>
      <c r="G47" s="254"/>
      <c r="H47" s="254"/>
      <c r="I47" s="254"/>
    </row>
    <row r="48" ht="16.5" customHeight="1">
      <c r="E48" s="2"/>
    </row>
    <row r="49" spans="1:2" ht="15.75">
      <c r="A49" s="104">
        <v>6</v>
      </c>
      <c r="B49" s="105" t="s">
        <v>96</v>
      </c>
    </row>
    <row r="50" ht="9.75" customHeight="1"/>
    <row r="51" spans="2:9" ht="15">
      <c r="B51" s="254" t="s">
        <v>161</v>
      </c>
      <c r="C51" s="254"/>
      <c r="D51" s="254"/>
      <c r="E51" s="254"/>
      <c r="F51" s="254"/>
      <c r="G51" s="254"/>
      <c r="H51" s="254"/>
      <c r="I51" s="254"/>
    </row>
    <row r="52" spans="2:9" ht="15">
      <c r="B52" s="107"/>
      <c r="C52" s="107"/>
      <c r="D52" s="107"/>
      <c r="E52" s="107"/>
      <c r="F52" s="107"/>
      <c r="G52" s="107"/>
      <c r="H52" s="107"/>
      <c r="I52" s="107"/>
    </row>
    <row r="53" spans="2:9" ht="49.5" customHeight="1">
      <c r="B53" s="107" t="s">
        <v>118</v>
      </c>
      <c r="C53" s="269" t="s">
        <v>315</v>
      </c>
      <c r="D53" s="269"/>
      <c r="E53" s="269"/>
      <c r="F53" s="269"/>
      <c r="G53" s="269"/>
      <c r="H53" s="269"/>
      <c r="I53" s="269"/>
    </row>
    <row r="54" spans="2:9" ht="15">
      <c r="B54" s="107"/>
      <c r="C54" s="107"/>
      <c r="D54" s="107"/>
      <c r="E54" s="107"/>
      <c r="F54" s="107"/>
      <c r="G54" s="107"/>
      <c r="H54" s="107"/>
      <c r="I54" s="107"/>
    </row>
    <row r="55" spans="2:9" ht="48" customHeight="1">
      <c r="B55" s="107" t="s">
        <v>120</v>
      </c>
      <c r="C55" s="254" t="s">
        <v>306</v>
      </c>
      <c r="D55" s="254"/>
      <c r="E55" s="254"/>
      <c r="F55" s="254"/>
      <c r="G55" s="254"/>
      <c r="H55" s="254"/>
      <c r="I55" s="254"/>
    </row>
    <row r="56" spans="2:9" ht="15">
      <c r="B56" s="107"/>
      <c r="C56" s="107"/>
      <c r="D56" s="107"/>
      <c r="E56" s="107"/>
      <c r="F56" s="107"/>
      <c r="G56" s="107"/>
      <c r="H56" s="107"/>
      <c r="I56" s="107"/>
    </row>
    <row r="57" spans="2:9" ht="51" customHeight="1">
      <c r="B57" s="107" t="s">
        <v>293</v>
      </c>
      <c r="C57" s="254" t="s">
        <v>316</v>
      </c>
      <c r="D57" s="254"/>
      <c r="E57" s="254"/>
      <c r="F57" s="254"/>
      <c r="G57" s="254"/>
      <c r="H57" s="254"/>
      <c r="I57" s="254"/>
    </row>
    <row r="58" spans="2:9" ht="15">
      <c r="B58" s="107"/>
      <c r="C58" s="107"/>
      <c r="D58" s="107"/>
      <c r="E58" s="107"/>
      <c r="F58" s="107"/>
      <c r="G58" s="107"/>
      <c r="H58" s="107"/>
      <c r="I58" s="107"/>
    </row>
    <row r="59" spans="2:9" ht="80.25" customHeight="1">
      <c r="B59" s="107" t="s">
        <v>307</v>
      </c>
      <c r="C59" s="254" t="s">
        <v>308</v>
      </c>
      <c r="D59" s="254"/>
      <c r="E59" s="254"/>
      <c r="F59" s="254"/>
      <c r="G59" s="254"/>
      <c r="H59" s="254"/>
      <c r="I59" s="254"/>
    </row>
    <row r="60" spans="2:9" ht="48" customHeight="1">
      <c r="B60" s="107"/>
      <c r="C60" s="254" t="s">
        <v>309</v>
      </c>
      <c r="D60" s="254"/>
      <c r="E60" s="254"/>
      <c r="F60" s="254"/>
      <c r="G60" s="254"/>
      <c r="H60" s="254"/>
      <c r="I60" s="254"/>
    </row>
    <row r="61" spans="2:9" ht="15">
      <c r="B61" s="107"/>
      <c r="C61" s="107"/>
      <c r="D61" s="107"/>
      <c r="E61" s="107"/>
      <c r="F61" s="107"/>
      <c r="G61" s="107"/>
      <c r="H61" s="107"/>
      <c r="I61" s="107"/>
    </row>
    <row r="62" spans="1:2" ht="21" customHeight="1">
      <c r="A62" s="9">
        <v>7</v>
      </c>
      <c r="B62" s="2" t="s">
        <v>97</v>
      </c>
    </row>
    <row r="63" spans="1:2" ht="9.75" customHeight="1">
      <c r="A63" s="104"/>
      <c r="B63" s="105"/>
    </row>
    <row r="64" spans="1:2" ht="15.75">
      <c r="A64" s="104"/>
      <c r="B64" s="17" t="s">
        <v>237</v>
      </c>
    </row>
    <row r="65" spans="1:9" ht="15.75">
      <c r="A65" s="104"/>
      <c r="I65" s="104" t="s">
        <v>210</v>
      </c>
    </row>
    <row r="66" spans="8:9" ht="15.75">
      <c r="H66" s="89" t="s">
        <v>98</v>
      </c>
      <c r="I66" s="89" t="s">
        <v>211</v>
      </c>
    </row>
    <row r="67" spans="1:9" s="114" customFormat="1" ht="18" customHeight="1">
      <c r="A67" s="12"/>
      <c r="H67" s="6" t="str">
        <f>+'IS'!B10</f>
        <v>30.09.2008</v>
      </c>
      <c r="I67" s="6" t="str">
        <f>+'IS'!B10</f>
        <v>30.09.2008</v>
      </c>
    </row>
    <row r="68" spans="8:9" ht="15.75">
      <c r="H68" s="104" t="s">
        <v>27</v>
      </c>
      <c r="I68" s="104" t="s">
        <v>27</v>
      </c>
    </row>
    <row r="70" spans="2:9" ht="15">
      <c r="B70" s="17" t="s">
        <v>99</v>
      </c>
      <c r="H70" s="31">
        <v>300</v>
      </c>
      <c r="I70" s="31">
        <v>1050</v>
      </c>
    </row>
    <row r="71" spans="1:9" s="121" customFormat="1" ht="18" customHeight="1" thickBot="1">
      <c r="A71" s="120"/>
      <c r="B71" s="121" t="s">
        <v>152</v>
      </c>
      <c r="H71" s="122">
        <v>0</v>
      </c>
      <c r="I71" s="122">
        <f>+H71</f>
        <v>0</v>
      </c>
    </row>
    <row r="72" spans="1:2" ht="15.75">
      <c r="A72" s="104"/>
      <c r="B72" s="105"/>
    </row>
    <row r="73" spans="1:2" ht="15.75">
      <c r="A73" s="104"/>
      <c r="B73" s="17" t="s">
        <v>273</v>
      </c>
    </row>
    <row r="74" ht="15" customHeight="1"/>
    <row r="75" spans="3:9" ht="15.75">
      <c r="C75" s="105"/>
      <c r="D75" s="105"/>
      <c r="G75" s="104" t="s">
        <v>100</v>
      </c>
      <c r="H75" s="104" t="s">
        <v>101</v>
      </c>
      <c r="I75" s="104" t="s">
        <v>102</v>
      </c>
    </row>
    <row r="76" spans="7:9" ht="15.75">
      <c r="G76" s="104" t="s">
        <v>27</v>
      </c>
      <c r="H76" s="104" t="s">
        <v>27</v>
      </c>
      <c r="I76" s="104" t="s">
        <v>27</v>
      </c>
    </row>
    <row r="77" ht="15">
      <c r="B77" s="17" t="s">
        <v>103</v>
      </c>
    </row>
    <row r="78" spans="2:9" ht="15">
      <c r="B78" s="113" t="s">
        <v>104</v>
      </c>
      <c r="G78" s="17">
        <v>6204</v>
      </c>
      <c r="H78" s="17">
        <v>8300</v>
      </c>
      <c r="I78" s="17">
        <f>SUM(G78:H78)</f>
        <v>14504</v>
      </c>
    </row>
    <row r="79" spans="2:9" ht="15">
      <c r="B79" s="113" t="s">
        <v>105</v>
      </c>
      <c r="G79" s="17">
        <v>201</v>
      </c>
      <c r="H79" s="118">
        <v>0</v>
      </c>
      <c r="I79" s="17">
        <f>SUM(G79:H79)</f>
        <v>201</v>
      </c>
    </row>
    <row r="80" spans="7:9" ht="18.75" customHeight="1" thickBot="1">
      <c r="G80" s="123">
        <f>SUM(G78:G79)</f>
        <v>6405</v>
      </c>
      <c r="H80" s="123">
        <f>SUM(H78:H79)</f>
        <v>8300</v>
      </c>
      <c r="I80" s="123">
        <f>SUM(I78:I79)</f>
        <v>14705</v>
      </c>
    </row>
    <row r="81" ht="15.75" thickTop="1"/>
    <row r="82" spans="2:9" ht="15">
      <c r="B82" s="17" t="s">
        <v>106</v>
      </c>
      <c r="I82" s="31"/>
    </row>
    <row r="83" spans="2:9" ht="15">
      <c r="B83" s="113" t="s">
        <v>104</v>
      </c>
      <c r="G83" s="17">
        <v>4340</v>
      </c>
      <c r="H83" s="17">
        <v>3960</v>
      </c>
      <c r="I83" s="17">
        <f>SUM(G83:H83)</f>
        <v>8300</v>
      </c>
    </row>
    <row r="84" spans="2:9" ht="15">
      <c r="B84" s="113" t="s">
        <v>105</v>
      </c>
      <c r="G84" s="17">
        <v>157</v>
      </c>
      <c r="H84" s="118">
        <v>0</v>
      </c>
      <c r="I84" s="17">
        <f>SUM(G84:H84)</f>
        <v>157</v>
      </c>
    </row>
    <row r="85" spans="7:9" ht="18.75" customHeight="1" thickBot="1">
      <c r="G85" s="123">
        <f>SUM(G83:G84)</f>
        <v>4497</v>
      </c>
      <c r="H85" s="123">
        <f>SUM(H83:H84)</f>
        <v>3960</v>
      </c>
      <c r="I85" s="123">
        <f>SUM(I83:I84)</f>
        <v>8457</v>
      </c>
    </row>
    <row r="86" ht="15.75" thickTop="1">
      <c r="I86" s="31"/>
    </row>
    <row r="87" spans="2:9" ht="15">
      <c r="B87" s="17" t="s">
        <v>107</v>
      </c>
      <c r="I87" s="31"/>
    </row>
    <row r="88" spans="2:9" ht="15.75" thickBot="1">
      <c r="B88" s="113" t="s">
        <v>104</v>
      </c>
      <c r="G88" s="124">
        <v>2442</v>
      </c>
      <c r="H88" s="124">
        <v>3980</v>
      </c>
      <c r="I88" s="124">
        <f>SUM(G88:H88)</f>
        <v>6422</v>
      </c>
    </row>
    <row r="89" spans="7:9" ht="15.75" thickTop="1">
      <c r="G89" s="36"/>
      <c r="H89" s="36"/>
      <c r="I89" s="53"/>
    </row>
    <row r="90" spans="1:2" ht="15.75">
      <c r="A90" s="104">
        <v>8</v>
      </c>
      <c r="B90" s="105" t="s">
        <v>108</v>
      </c>
    </row>
    <row r="91" spans="1:2" ht="9.75" customHeight="1">
      <c r="A91" s="104"/>
      <c r="B91" s="105"/>
    </row>
    <row r="92" spans="2:10" ht="65.25" customHeight="1">
      <c r="B92" s="264" t="s">
        <v>312</v>
      </c>
      <c r="C92" s="264"/>
      <c r="D92" s="264"/>
      <c r="E92" s="264"/>
      <c r="F92" s="264"/>
      <c r="G92" s="264"/>
      <c r="H92" s="264"/>
      <c r="I92" s="264"/>
      <c r="J92" s="125"/>
    </row>
    <row r="93" spans="2:10" ht="52.5" customHeight="1">
      <c r="B93" s="264" t="s">
        <v>317</v>
      </c>
      <c r="C93" s="264"/>
      <c r="D93" s="264"/>
      <c r="E93" s="264"/>
      <c r="F93" s="264"/>
      <c r="G93" s="264"/>
      <c r="H93" s="264"/>
      <c r="I93" s="264"/>
      <c r="J93" s="125"/>
    </row>
    <row r="94" spans="2:10" ht="15">
      <c r="B94" s="254" t="s">
        <v>305</v>
      </c>
      <c r="C94" s="254"/>
      <c r="D94" s="254"/>
      <c r="E94" s="254"/>
      <c r="F94" s="254"/>
      <c r="G94" s="254"/>
      <c r="H94" s="254"/>
      <c r="I94" s="254"/>
      <c r="J94" s="125"/>
    </row>
    <row r="95" spans="2:10" ht="15.75">
      <c r="B95" s="107"/>
      <c r="C95" s="107"/>
      <c r="D95" s="107"/>
      <c r="E95" s="107"/>
      <c r="F95" s="107"/>
      <c r="G95" s="107"/>
      <c r="H95" s="126"/>
      <c r="I95" s="107"/>
      <c r="J95" s="127"/>
    </row>
    <row r="96" spans="1:2" ht="15.75">
      <c r="A96" s="104">
        <v>9</v>
      </c>
      <c r="B96" s="105" t="s">
        <v>109</v>
      </c>
    </row>
    <row r="98" spans="2:9" ht="15.75">
      <c r="B98" s="17" t="s">
        <v>274</v>
      </c>
      <c r="G98" s="188"/>
      <c r="H98" s="188"/>
      <c r="I98" s="104"/>
    </row>
    <row r="99" spans="7:9" ht="15.75">
      <c r="G99" s="205"/>
      <c r="H99" s="188"/>
      <c r="I99" s="104" t="s">
        <v>27</v>
      </c>
    </row>
    <row r="100" spans="7:10" ht="15.75">
      <c r="G100" s="205"/>
      <c r="H100" s="188"/>
      <c r="I100" s="188"/>
      <c r="J100" s="36"/>
    </row>
    <row r="101" spans="2:9" ht="15.75">
      <c r="B101" s="17" t="s">
        <v>16</v>
      </c>
      <c r="C101" s="114" t="s">
        <v>238</v>
      </c>
      <c r="G101" s="205"/>
      <c r="H101" s="188"/>
      <c r="I101" s="188"/>
    </row>
    <row r="102" spans="3:9" ht="15">
      <c r="C102" s="114" t="s">
        <v>239</v>
      </c>
      <c r="G102" s="53"/>
      <c r="H102" s="53"/>
      <c r="I102" s="53">
        <v>5824</v>
      </c>
    </row>
    <row r="103" spans="3:9" ht="15">
      <c r="C103" s="114" t="s">
        <v>240</v>
      </c>
      <c r="G103" s="53"/>
      <c r="H103" s="53"/>
      <c r="I103" s="56">
        <v>105222</v>
      </c>
    </row>
    <row r="104" spans="3:9" ht="18" customHeight="1">
      <c r="C104" s="114"/>
      <c r="G104" s="53"/>
      <c r="H104" s="163"/>
      <c r="I104" s="163">
        <f>SUM(I102:I103)</f>
        <v>111046</v>
      </c>
    </row>
    <row r="105" spans="3:9" ht="15">
      <c r="C105" s="114"/>
      <c r="G105" s="130"/>
      <c r="H105" s="130" t="s">
        <v>16</v>
      </c>
      <c r="I105" s="130"/>
    </row>
    <row r="106" spans="3:9" ht="15">
      <c r="C106" s="114" t="s">
        <v>241</v>
      </c>
      <c r="G106" s="206"/>
      <c r="H106" s="36"/>
      <c r="I106" s="36"/>
    </row>
    <row r="107" spans="3:9" ht="15">
      <c r="C107" s="114" t="s">
        <v>242</v>
      </c>
      <c r="G107" s="206"/>
      <c r="H107" s="53"/>
      <c r="I107" s="53">
        <v>63503</v>
      </c>
    </row>
    <row r="108" spans="3:9" ht="15">
      <c r="C108" s="114"/>
      <c r="G108" s="130"/>
      <c r="H108" s="130"/>
      <c r="I108" s="130"/>
    </row>
    <row r="109" spans="3:15" ht="18" customHeight="1" thickBot="1">
      <c r="C109" s="114" t="s">
        <v>110</v>
      </c>
      <c r="G109" s="131"/>
      <c r="H109" s="133"/>
      <c r="I109" s="132">
        <f>+I104+I107</f>
        <v>174549</v>
      </c>
      <c r="J109" s="133"/>
      <c r="K109" s="133"/>
      <c r="L109" s="133"/>
      <c r="M109" s="133"/>
      <c r="N109" s="133"/>
      <c r="O109" s="36"/>
    </row>
    <row r="110" spans="3:15" ht="18" customHeight="1" thickTop="1">
      <c r="C110" s="114"/>
      <c r="G110" s="131"/>
      <c r="H110" s="133"/>
      <c r="I110" s="133"/>
      <c r="J110" s="133"/>
      <c r="K110" s="133"/>
      <c r="L110" s="133"/>
      <c r="M110" s="133"/>
      <c r="N110" s="133"/>
      <c r="O110" s="36"/>
    </row>
    <row r="111" spans="2:15" ht="18" customHeight="1">
      <c r="B111" s="17" t="s">
        <v>243</v>
      </c>
      <c r="C111" s="114"/>
      <c r="G111" s="131"/>
      <c r="H111" s="133"/>
      <c r="I111" s="133"/>
      <c r="J111" s="133"/>
      <c r="K111" s="133"/>
      <c r="L111" s="133"/>
      <c r="M111" s="133"/>
      <c r="N111" s="133"/>
      <c r="O111" s="36"/>
    </row>
    <row r="112" spans="5:8" ht="15.75">
      <c r="E112" s="2"/>
      <c r="G112" s="36"/>
      <c r="H112" s="36"/>
    </row>
    <row r="113" spans="1:2" s="114" customFormat="1" ht="21" customHeight="1">
      <c r="A113" s="9">
        <v>10</v>
      </c>
      <c r="B113" s="2" t="s">
        <v>111</v>
      </c>
    </row>
    <row r="114" ht="9.75" customHeight="1"/>
    <row r="115" spans="2:9" ht="65.25" customHeight="1">
      <c r="B115" s="254" t="s">
        <v>310</v>
      </c>
      <c r="C115" s="254"/>
      <c r="D115" s="254"/>
      <c r="E115" s="254"/>
      <c r="F115" s="254"/>
      <c r="G115" s="254"/>
      <c r="H115" s="254"/>
      <c r="I115" s="254"/>
    </row>
    <row r="116" spans="2:9" ht="15">
      <c r="B116" s="254" t="s">
        <v>304</v>
      </c>
      <c r="C116" s="254"/>
      <c r="D116" s="254"/>
      <c r="E116" s="254"/>
      <c r="F116" s="254"/>
      <c r="G116" s="254"/>
      <c r="H116" s="254"/>
      <c r="I116" s="254"/>
    </row>
    <row r="117" spans="2:9" ht="12" customHeight="1">
      <c r="B117" s="107"/>
      <c r="C117" s="107"/>
      <c r="D117" s="107"/>
      <c r="E117" s="107"/>
      <c r="F117" s="107"/>
      <c r="G117" s="107"/>
      <c r="H117" s="107"/>
      <c r="I117" s="107"/>
    </row>
    <row r="118" spans="2:10" ht="31.5" customHeight="1">
      <c r="B118" s="267" t="s">
        <v>311</v>
      </c>
      <c r="C118" s="267"/>
      <c r="D118" s="267"/>
      <c r="E118" s="267"/>
      <c r="F118" s="267"/>
      <c r="G118" s="267"/>
      <c r="H118" s="267"/>
      <c r="I118" s="267"/>
      <c r="J118" s="134"/>
    </row>
    <row r="119" spans="2:10" ht="15">
      <c r="B119" s="111"/>
      <c r="C119" s="111"/>
      <c r="D119" s="111"/>
      <c r="E119" s="111"/>
      <c r="F119" s="111"/>
      <c r="G119" s="111"/>
      <c r="H119" s="111"/>
      <c r="I119" s="111"/>
      <c r="J119" s="134"/>
    </row>
    <row r="120" spans="4:5" ht="15.75">
      <c r="D120" s="268" t="s">
        <v>245</v>
      </c>
      <c r="E120" s="268"/>
    </row>
    <row r="121" spans="2:7" ht="15.75">
      <c r="B121" s="105" t="s">
        <v>251</v>
      </c>
      <c r="D121" s="268" t="s">
        <v>246</v>
      </c>
      <c r="E121" s="268"/>
      <c r="G121" s="105" t="s">
        <v>112</v>
      </c>
    </row>
    <row r="123" spans="2:3" ht="15.75">
      <c r="B123" s="105" t="s">
        <v>244</v>
      </c>
      <c r="C123" s="105"/>
    </row>
    <row r="124" spans="2:9" ht="63.75" customHeight="1">
      <c r="B124" s="265" t="s">
        <v>113</v>
      </c>
      <c r="C124" s="265"/>
      <c r="D124" s="266">
        <v>63000</v>
      </c>
      <c r="E124" s="266"/>
      <c r="G124" s="254" t="s">
        <v>247</v>
      </c>
      <c r="H124" s="254"/>
      <c r="I124" s="254"/>
    </row>
    <row r="125" spans="2:9" ht="15">
      <c r="B125" s="202"/>
      <c r="C125" s="202"/>
      <c r="D125" s="135"/>
      <c r="E125" s="135"/>
      <c r="G125" s="107"/>
      <c r="H125" s="107"/>
      <c r="I125" s="107"/>
    </row>
    <row r="126" ht="15.75">
      <c r="B126" s="105" t="s">
        <v>248</v>
      </c>
    </row>
    <row r="127" spans="2:9" ht="76.5" customHeight="1">
      <c r="B127" s="17" t="s">
        <v>114</v>
      </c>
      <c r="D127" s="266">
        <v>63000</v>
      </c>
      <c r="E127" s="266"/>
      <c r="G127" s="254" t="s">
        <v>249</v>
      </c>
      <c r="H127" s="254"/>
      <c r="I127" s="254"/>
    </row>
    <row r="128" spans="4:9" ht="21" customHeight="1">
      <c r="D128" s="135"/>
      <c r="E128" s="135"/>
      <c r="G128" s="107"/>
      <c r="H128" s="136"/>
      <c r="I128" s="136"/>
    </row>
    <row r="129" spans="1:2" ht="15.75">
      <c r="A129" s="104">
        <v>11</v>
      </c>
      <c r="B129" s="105" t="s">
        <v>115</v>
      </c>
    </row>
    <row r="130" ht="9.75" customHeight="1"/>
    <row r="131" spans="1:77" s="138" customFormat="1" ht="15">
      <c r="A131" s="103"/>
      <c r="B131" s="11" t="s">
        <v>116</v>
      </c>
      <c r="C131" s="137"/>
      <c r="D131" s="137"/>
      <c r="E131" s="137"/>
      <c r="F131" s="137"/>
      <c r="G131" s="137"/>
      <c r="H131" s="137"/>
      <c r="I131" s="13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row>
    <row r="132" spans="1:77" s="138" customFormat="1" ht="21.75" customHeight="1">
      <c r="A132" s="103"/>
      <c r="B132" s="11"/>
      <c r="C132" s="137"/>
      <c r="D132" s="137"/>
      <c r="E132" s="137"/>
      <c r="F132" s="137"/>
      <c r="G132" s="137"/>
      <c r="H132" s="137"/>
      <c r="I132" s="13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row>
    <row r="133" spans="1:2" ht="15.75">
      <c r="A133" s="104">
        <v>12</v>
      </c>
      <c r="B133" s="105" t="s">
        <v>117</v>
      </c>
    </row>
    <row r="134" ht="9.75" customHeight="1"/>
    <row r="135" spans="2:9" ht="15" customHeight="1">
      <c r="B135" s="254" t="s">
        <v>205</v>
      </c>
      <c r="C135" s="254"/>
      <c r="D135" s="254"/>
      <c r="E135" s="254"/>
      <c r="F135" s="254"/>
      <c r="G135" s="254"/>
      <c r="H135" s="254"/>
      <c r="I135" s="254"/>
    </row>
    <row r="136" ht="21.75" customHeight="1"/>
    <row r="137" spans="1:2" ht="15.75">
      <c r="A137" s="104">
        <v>13</v>
      </c>
      <c r="B137" s="105" t="s">
        <v>277</v>
      </c>
    </row>
    <row r="138" ht="9.75" customHeight="1"/>
    <row r="139" spans="2:3" ht="15">
      <c r="B139" s="17" t="s">
        <v>118</v>
      </c>
      <c r="C139" s="17" t="s">
        <v>278</v>
      </c>
    </row>
    <row r="141" spans="3:9" ht="51" customHeight="1">
      <c r="C141" s="254" t="s">
        <v>279</v>
      </c>
      <c r="D141" s="254"/>
      <c r="E141" s="254"/>
      <c r="F141" s="254"/>
      <c r="G141" s="254"/>
      <c r="H141" s="254"/>
      <c r="I141" s="254"/>
    </row>
    <row r="142" spans="6:9" ht="21" customHeight="1">
      <c r="F142" s="270" t="s">
        <v>98</v>
      </c>
      <c r="G142" s="270"/>
      <c r="H142" s="270" t="s">
        <v>187</v>
      </c>
      <c r="I142" s="270"/>
    </row>
    <row r="143" spans="6:9" ht="15.75">
      <c r="F143" s="6" t="str">
        <f>+'IS'!B10</f>
        <v>30.09.2008</v>
      </c>
      <c r="G143" s="6" t="str">
        <f>+'IS'!C10</f>
        <v>30.09.2007</v>
      </c>
      <c r="H143" s="6" t="str">
        <f>+'IS'!D10</f>
        <v>30.09.2008</v>
      </c>
      <c r="I143" s="6" t="str">
        <f>+'IS'!E10</f>
        <v>30.09.2007</v>
      </c>
    </row>
    <row r="144" spans="6:9" ht="15.75">
      <c r="F144" s="104"/>
      <c r="G144" s="104"/>
      <c r="H144" s="104"/>
      <c r="I144" s="104"/>
    </row>
    <row r="145" spans="1:9" s="114" customFormat="1" ht="15.75" customHeight="1">
      <c r="A145" s="12"/>
      <c r="C145" s="114" t="s">
        <v>280</v>
      </c>
      <c r="F145" s="153">
        <f>+'IS'!B32</f>
        <v>7317</v>
      </c>
      <c r="G145" s="153">
        <f>+'IS'!C32</f>
        <v>3732</v>
      </c>
      <c r="H145" s="153">
        <f>+'IS'!D32</f>
        <v>11938</v>
      </c>
      <c r="I145" s="153">
        <f>+'IS'!E32</f>
        <v>1041</v>
      </c>
    </row>
    <row r="146" spans="1:9" s="114" customFormat="1" ht="18" customHeight="1">
      <c r="A146" s="12"/>
      <c r="C146" s="114" t="s">
        <v>119</v>
      </c>
      <c r="F146" s="117">
        <v>183771</v>
      </c>
      <c r="G146" s="117">
        <v>183771</v>
      </c>
      <c r="H146" s="117">
        <v>183771</v>
      </c>
      <c r="I146" s="114">
        <f>+G146</f>
        <v>183771</v>
      </c>
    </row>
    <row r="147" spans="1:9" s="114" customFormat="1" ht="21" customHeight="1" thickBot="1">
      <c r="A147" s="12"/>
      <c r="C147" s="114" t="s">
        <v>281</v>
      </c>
      <c r="F147" s="140">
        <f>F145/F146*100</f>
        <v>3.9815857779519077</v>
      </c>
      <c r="G147" s="140">
        <f>G145/G146*100</f>
        <v>2.0307883180697717</v>
      </c>
      <c r="H147" s="140">
        <f>H145/H146*100</f>
        <v>6.496128333632618</v>
      </c>
      <c r="I147" s="140">
        <f>I145/I146*100</f>
        <v>0.5664658732879507</v>
      </c>
    </row>
    <row r="148" spans="6:9" ht="15">
      <c r="F148" s="141"/>
      <c r="G148" s="141"/>
      <c r="H148" s="141"/>
      <c r="I148" s="141"/>
    </row>
    <row r="149" spans="2:3" ht="15">
      <c r="B149" s="17" t="s">
        <v>120</v>
      </c>
      <c r="C149" s="17" t="s">
        <v>250</v>
      </c>
    </row>
    <row r="151" spans="3:9" ht="51" customHeight="1">
      <c r="C151" s="254" t="s">
        <v>199</v>
      </c>
      <c r="D151" s="254"/>
      <c r="E151" s="254"/>
      <c r="F151" s="254"/>
      <c r="G151" s="254"/>
      <c r="H151" s="254"/>
      <c r="I151" s="254"/>
    </row>
    <row r="152" spans="6:9" ht="15.75">
      <c r="F152" s="270" t="s">
        <v>98</v>
      </c>
      <c r="G152" s="270"/>
      <c r="H152" s="270" t="s">
        <v>197</v>
      </c>
      <c r="I152" s="270"/>
    </row>
    <row r="153" spans="6:9" ht="15.75">
      <c r="F153" s="6" t="str">
        <f>+F143</f>
        <v>30.09.2008</v>
      </c>
      <c r="G153" s="6" t="str">
        <f>+G143</f>
        <v>30.09.2007</v>
      </c>
      <c r="H153" s="6" t="str">
        <f>+H143</f>
        <v>30.09.2008</v>
      </c>
      <c r="I153" s="6" t="str">
        <f>+I143</f>
        <v>30.09.2007</v>
      </c>
    </row>
    <row r="154" spans="6:9" ht="15.75">
      <c r="F154" s="104"/>
      <c r="G154" s="104"/>
      <c r="H154" s="104"/>
      <c r="I154" s="104"/>
    </row>
    <row r="155" spans="3:9" ht="15">
      <c r="C155" s="114" t="s">
        <v>280</v>
      </c>
      <c r="F155" s="153">
        <f>+'IS'!B32</f>
        <v>7317</v>
      </c>
      <c r="G155" s="153">
        <f>+'IS'!C32</f>
        <v>3732</v>
      </c>
      <c r="H155" s="153">
        <f>+'IS'!D32</f>
        <v>11938</v>
      </c>
      <c r="I155" s="153">
        <f>+'IS'!E32</f>
        <v>1041</v>
      </c>
    </row>
    <row r="156" spans="3:9" ht="15">
      <c r="C156" s="114" t="s">
        <v>119</v>
      </c>
      <c r="D156" s="114"/>
      <c r="E156" s="114"/>
      <c r="F156" s="117">
        <v>185901</v>
      </c>
      <c r="G156" s="117">
        <v>185901</v>
      </c>
      <c r="H156" s="117">
        <v>185901</v>
      </c>
      <c r="I156" s="117">
        <v>185901</v>
      </c>
    </row>
    <row r="157" spans="3:9" ht="15.75" thickBot="1">
      <c r="C157" s="114" t="s">
        <v>198</v>
      </c>
      <c r="D157" s="114"/>
      <c r="E157" s="114"/>
      <c r="F157" s="140">
        <f>+F155/F156*100</f>
        <v>3.935965917343102</v>
      </c>
      <c r="G157" s="140">
        <f>+G155/G156*100</f>
        <v>2.0075201316829925</v>
      </c>
      <c r="H157" s="140">
        <f>+H155/H156*100</f>
        <v>6.421697570212102</v>
      </c>
      <c r="I157" s="140">
        <f>+I155/I156*100</f>
        <v>0.5599754708151112</v>
      </c>
    </row>
    <row r="158" ht="18" customHeight="1">
      <c r="F158" s="198"/>
    </row>
    <row r="159" spans="3:9" ht="15">
      <c r="C159" s="254"/>
      <c r="D159" s="254"/>
      <c r="E159" s="254"/>
      <c r="F159" s="254"/>
      <c r="G159" s="254"/>
      <c r="H159" s="254"/>
      <c r="I159" s="254"/>
    </row>
    <row r="160" spans="3:8" ht="18" customHeight="1">
      <c r="C160" s="36"/>
      <c r="D160" s="36"/>
      <c r="E160" s="176"/>
      <c r="F160" s="36"/>
      <c r="G160" s="36"/>
      <c r="H160" s="36"/>
    </row>
    <row r="161" spans="3:8" ht="18" customHeight="1">
      <c r="C161" s="36"/>
      <c r="D161" s="36"/>
      <c r="E161" s="176"/>
      <c r="F161" s="36"/>
      <c r="G161" s="36"/>
      <c r="H161" s="36"/>
    </row>
    <row r="162" spans="3:8" ht="18" customHeight="1">
      <c r="C162" s="36"/>
      <c r="D162" s="36"/>
      <c r="E162" s="176"/>
      <c r="F162" s="36"/>
      <c r="G162" s="36"/>
      <c r="H162" s="36"/>
    </row>
    <row r="163" ht="18" customHeight="1">
      <c r="E163" s="109"/>
    </row>
    <row r="164" ht="20.25" customHeight="1">
      <c r="E164" s="109"/>
    </row>
    <row r="165" ht="20.25" customHeight="1">
      <c r="E165" s="109"/>
    </row>
    <row r="166" ht="16.5" customHeight="1">
      <c r="E166" s="105"/>
    </row>
    <row r="170" ht="15.75">
      <c r="E170" s="105"/>
    </row>
  </sheetData>
  <mergeCells count="32">
    <mergeCell ref="C159:I159"/>
    <mergeCell ref="F142:G142"/>
    <mergeCell ref="H142:I142"/>
    <mergeCell ref="C141:I141"/>
    <mergeCell ref="F152:G152"/>
    <mergeCell ref="H152:I152"/>
    <mergeCell ref="C151:I151"/>
    <mergeCell ref="B135:I135"/>
    <mergeCell ref="B94:I94"/>
    <mergeCell ref="B8:I8"/>
    <mergeCell ref="B10:I10"/>
    <mergeCell ref="B21:I21"/>
    <mergeCell ref="B92:I92"/>
    <mergeCell ref="C53:I53"/>
    <mergeCell ref="C55:I55"/>
    <mergeCell ref="B47:I47"/>
    <mergeCell ref="B51:I51"/>
    <mergeCell ref="C59:I59"/>
    <mergeCell ref="B116:I116"/>
    <mergeCell ref="D124:E124"/>
    <mergeCell ref="B25:I25"/>
    <mergeCell ref="C57:I57"/>
    <mergeCell ref="C60:I60"/>
    <mergeCell ref="B115:I115"/>
    <mergeCell ref="B93:I93"/>
    <mergeCell ref="D127:E127"/>
    <mergeCell ref="G127:I127"/>
    <mergeCell ref="B118:I118"/>
    <mergeCell ref="D120:E120"/>
    <mergeCell ref="D121:E121"/>
    <mergeCell ref="G124:I124"/>
    <mergeCell ref="B124:C124"/>
  </mergeCells>
  <printOptions/>
  <pageMargins left="0.75" right="0.75" top="0.51" bottom="0.55" header="0.37" footer="0.39"/>
  <pageSetup cellComments="asDisplayed" firstPageNumber="9" useFirstPageNumber="1" fitToHeight="0" fitToWidth="1" horizontalDpi="600" verticalDpi="600" orientation="portrait" scale="65" r:id="rId1"/>
  <headerFooter alignWithMargins="0">
    <oddFooter>&amp;C&amp;P</oddFooter>
  </headerFooter>
  <rowBreaks count="3" manualBreakCount="3">
    <brk id="48" max="8" man="1"/>
    <brk id="95" max="8" man="1"/>
    <brk id="136" max="8" man="1"/>
  </rowBreaks>
</worksheet>
</file>

<file path=xl/worksheets/sheet7.xml><?xml version="1.0" encoding="utf-8"?>
<worksheet xmlns="http://schemas.openxmlformats.org/spreadsheetml/2006/main" xmlns:r="http://schemas.openxmlformats.org/officeDocument/2006/relationships">
  <dimension ref="B1:G34"/>
  <sheetViews>
    <sheetView zoomScaleSheetLayoutView="100" workbookViewId="0" topLeftCell="A4">
      <selection activeCell="C9" sqref="C9"/>
    </sheetView>
  </sheetViews>
  <sheetFormatPr defaultColWidth="9.140625" defaultRowHeight="12.75"/>
  <cols>
    <col min="1" max="1" width="2.7109375" style="226" customWidth="1"/>
    <col min="2" max="2" width="5.57421875" style="226" customWidth="1"/>
    <col min="3" max="3" width="36.421875" style="226" customWidth="1"/>
    <col min="4" max="4" width="23.8515625" style="226" customWidth="1"/>
    <col min="5" max="5" width="16.140625" style="226" customWidth="1"/>
    <col min="6" max="6" width="59.140625" style="226" customWidth="1"/>
    <col min="7" max="7" width="2.421875" style="226" customWidth="1"/>
    <col min="8" max="16384" width="9.140625" style="226" customWidth="1"/>
  </cols>
  <sheetData>
    <row r="1" spans="2:6" ht="12.75">
      <c r="B1" s="271" t="s">
        <v>162</v>
      </c>
      <c r="C1" s="271"/>
      <c r="D1" s="271"/>
      <c r="E1" s="271"/>
      <c r="F1" s="271"/>
    </row>
    <row r="2" spans="2:6" ht="12.75">
      <c r="B2" s="271"/>
      <c r="C2" s="271"/>
      <c r="D2" s="271"/>
      <c r="E2" s="271"/>
      <c r="F2" s="271"/>
    </row>
    <row r="3" spans="2:6" ht="12.75">
      <c r="B3" s="271" t="s">
        <v>331</v>
      </c>
      <c r="C3" s="271"/>
      <c r="D3" s="271"/>
      <c r="E3" s="271"/>
      <c r="F3" s="271"/>
    </row>
    <row r="4" spans="2:6" ht="12.75">
      <c r="B4" s="271"/>
      <c r="C4" s="271"/>
      <c r="D4" s="271"/>
      <c r="E4" s="271"/>
      <c r="F4" s="271"/>
    </row>
    <row r="5" spans="2:6" ht="12.75">
      <c r="B5" s="192" t="s">
        <v>163</v>
      </c>
      <c r="C5" s="271" t="s">
        <v>164</v>
      </c>
      <c r="D5" s="271"/>
      <c r="E5" s="271"/>
      <c r="F5" s="271"/>
    </row>
    <row r="6" spans="2:6" ht="13.5" thickBot="1">
      <c r="B6" s="211"/>
      <c r="C6" s="275"/>
      <c r="D6" s="275"/>
      <c r="E6" s="275"/>
      <c r="F6" s="275"/>
    </row>
    <row r="7" spans="2:7" ht="12.75">
      <c r="B7" s="272" t="s">
        <v>165</v>
      </c>
      <c r="C7" s="272" t="s">
        <v>166</v>
      </c>
      <c r="D7" s="272" t="s">
        <v>167</v>
      </c>
      <c r="E7" s="272" t="s">
        <v>168</v>
      </c>
      <c r="F7" s="272" t="s">
        <v>169</v>
      </c>
      <c r="G7" s="227"/>
    </row>
    <row r="8" spans="2:7" ht="13.5" thickBot="1">
      <c r="B8" s="273"/>
      <c r="C8" s="273"/>
      <c r="D8" s="273"/>
      <c r="E8" s="273"/>
      <c r="F8" s="273"/>
      <c r="G8" s="227"/>
    </row>
    <row r="9" spans="2:7" ht="38.25">
      <c r="B9" s="221">
        <v>1</v>
      </c>
      <c r="C9" s="233" t="s">
        <v>335</v>
      </c>
      <c r="D9" s="221" t="s">
        <v>318</v>
      </c>
      <c r="E9" s="221" t="s">
        <v>319</v>
      </c>
      <c r="F9" s="233" t="s">
        <v>320</v>
      </c>
      <c r="G9" s="227"/>
    </row>
    <row r="10" spans="2:7" ht="13.5" thickBot="1">
      <c r="B10" s="220"/>
      <c r="C10" s="234"/>
      <c r="D10" s="220"/>
      <c r="E10" s="220"/>
      <c r="F10" s="234"/>
      <c r="G10" s="227"/>
    </row>
    <row r="11" spans="2:7" s="229" customFormat="1" ht="63.75">
      <c r="B11" s="221">
        <v>2</v>
      </c>
      <c r="C11" s="233" t="s">
        <v>323</v>
      </c>
      <c r="D11" s="221" t="s">
        <v>321</v>
      </c>
      <c r="E11" s="221" t="s">
        <v>319</v>
      </c>
      <c r="F11" s="235" t="s">
        <v>322</v>
      </c>
      <c r="G11" s="228"/>
    </row>
    <row r="12" spans="2:7" ht="13.5" thickBot="1">
      <c r="B12" s="224"/>
      <c r="C12" s="224"/>
      <c r="D12" s="224"/>
      <c r="E12" s="224"/>
      <c r="F12" s="224"/>
      <c r="G12" s="227"/>
    </row>
    <row r="13" spans="2:7" s="229" customFormat="1" ht="76.5">
      <c r="B13" s="221">
        <v>3</v>
      </c>
      <c r="C13" s="233" t="s">
        <v>170</v>
      </c>
      <c r="D13" s="221" t="s">
        <v>171</v>
      </c>
      <c r="E13" s="221" t="s">
        <v>332</v>
      </c>
      <c r="F13" s="235" t="s">
        <v>324</v>
      </c>
      <c r="G13" s="228"/>
    </row>
    <row r="14" spans="2:7" ht="12.75">
      <c r="B14" s="222"/>
      <c r="C14" s="225"/>
      <c r="D14" s="225"/>
      <c r="E14" s="222"/>
      <c r="F14" s="225"/>
      <c r="G14" s="227"/>
    </row>
    <row r="15" spans="2:7" ht="25.5">
      <c r="B15" s="222"/>
      <c r="C15" s="225"/>
      <c r="D15" s="225"/>
      <c r="E15" s="222"/>
      <c r="F15" s="236" t="s">
        <v>172</v>
      </c>
      <c r="G15" s="227"/>
    </row>
    <row r="16" spans="2:7" ht="12.75">
      <c r="B16" s="222"/>
      <c r="C16" s="225"/>
      <c r="D16" s="225"/>
      <c r="E16" s="225"/>
      <c r="F16" s="236"/>
      <c r="G16" s="227"/>
    </row>
    <row r="17" spans="2:7" ht="38.25">
      <c r="B17" s="222"/>
      <c r="C17" s="225"/>
      <c r="D17" s="225"/>
      <c r="E17" s="225"/>
      <c r="F17" s="236" t="s">
        <v>173</v>
      </c>
      <c r="G17" s="227"/>
    </row>
    <row r="18" spans="2:7" ht="13.5" thickBot="1">
      <c r="B18" s="220"/>
      <c r="C18" s="224"/>
      <c r="D18" s="224"/>
      <c r="E18" s="224"/>
      <c r="F18" s="237"/>
      <c r="G18" s="227"/>
    </row>
    <row r="19" spans="2:7" ht="89.25">
      <c r="B19" s="221">
        <v>4</v>
      </c>
      <c r="C19" s="236" t="s">
        <v>333</v>
      </c>
      <c r="D19" s="221" t="s">
        <v>260</v>
      </c>
      <c r="E19" s="221" t="s">
        <v>332</v>
      </c>
      <c r="F19" s="235" t="s">
        <v>325</v>
      </c>
      <c r="G19" s="227"/>
    </row>
    <row r="20" spans="2:7" ht="13.5" thickBot="1">
      <c r="B20" s="224"/>
      <c r="C20" s="238"/>
      <c r="D20" s="220"/>
      <c r="E20" s="224"/>
      <c r="F20" s="224"/>
      <c r="G20" s="227"/>
    </row>
    <row r="21" spans="2:7" ht="12.75">
      <c r="B21" s="239"/>
      <c r="C21" s="227"/>
      <c r="D21" s="227"/>
      <c r="E21" s="227"/>
      <c r="F21" s="227"/>
      <c r="G21" s="227"/>
    </row>
    <row r="22" spans="2:7" ht="12.75">
      <c r="B22" s="192" t="s">
        <v>174</v>
      </c>
      <c r="C22" s="212" t="s">
        <v>175</v>
      </c>
      <c r="D22" s="209"/>
      <c r="E22" s="209"/>
      <c r="F22" s="209"/>
      <c r="G22" s="209"/>
    </row>
    <row r="23" spans="2:7" ht="13.5" thickBot="1">
      <c r="B23" s="210"/>
      <c r="C23" s="209"/>
      <c r="D23" s="209"/>
      <c r="E23" s="209"/>
      <c r="F23" s="209"/>
      <c r="G23" s="209"/>
    </row>
    <row r="24" spans="2:7" s="230" customFormat="1" ht="13.5" thickBot="1">
      <c r="B24" s="241" t="s">
        <v>165</v>
      </c>
      <c r="C24" s="242" t="s">
        <v>166</v>
      </c>
      <c r="D24" s="242" t="s">
        <v>167</v>
      </c>
      <c r="E24" s="242" t="s">
        <v>168</v>
      </c>
      <c r="F24" s="242" t="s">
        <v>169</v>
      </c>
      <c r="G24" s="192"/>
    </row>
    <row r="25" spans="2:7" ht="63.75">
      <c r="B25" s="222">
        <v>1</v>
      </c>
      <c r="C25" s="223" t="s">
        <v>176</v>
      </c>
      <c r="D25" s="243" t="s">
        <v>177</v>
      </c>
      <c r="E25" s="243" t="s">
        <v>332</v>
      </c>
      <c r="F25" s="244" t="s">
        <v>183</v>
      </c>
      <c r="G25" s="240"/>
    </row>
    <row r="26" spans="2:7" ht="12.75">
      <c r="B26" s="225"/>
      <c r="C26" s="231"/>
      <c r="D26" s="243"/>
      <c r="E26" s="243"/>
      <c r="F26" s="236"/>
      <c r="G26" s="240"/>
    </row>
    <row r="27" spans="2:7" ht="25.5">
      <c r="B27" s="225"/>
      <c r="C27" s="231"/>
      <c r="D27" s="243" t="s">
        <v>334</v>
      </c>
      <c r="E27" s="243" t="s">
        <v>332</v>
      </c>
      <c r="F27" s="245" t="s">
        <v>178</v>
      </c>
      <c r="G27" s="240"/>
    </row>
    <row r="28" spans="2:7" ht="13.5" thickBot="1">
      <c r="B28" s="224"/>
      <c r="C28" s="232"/>
      <c r="D28" s="238"/>
      <c r="E28" s="232"/>
      <c r="F28" s="232"/>
      <c r="G28" s="240"/>
    </row>
    <row r="29" spans="2:7" ht="51">
      <c r="B29" s="221">
        <v>2</v>
      </c>
      <c r="C29" s="233" t="s">
        <v>179</v>
      </c>
      <c r="D29" s="221" t="s">
        <v>180</v>
      </c>
      <c r="E29" s="243" t="s">
        <v>332</v>
      </c>
      <c r="F29" s="233" t="s">
        <v>326</v>
      </c>
      <c r="G29" s="274"/>
    </row>
    <row r="30" spans="2:7" ht="13.5" thickBot="1">
      <c r="B30" s="224"/>
      <c r="C30" s="224"/>
      <c r="D30" s="224"/>
      <c r="E30" s="232"/>
      <c r="F30" s="224"/>
      <c r="G30" s="274"/>
    </row>
    <row r="31" spans="2:7" ht="63.75">
      <c r="B31" s="221">
        <v>3</v>
      </c>
      <c r="C31" s="233" t="s">
        <v>181</v>
      </c>
      <c r="D31" s="221" t="s">
        <v>182</v>
      </c>
      <c r="E31" s="243" t="s">
        <v>332</v>
      </c>
      <c r="F31" s="235" t="s">
        <v>184</v>
      </c>
      <c r="G31" s="274"/>
    </row>
    <row r="32" spans="2:7" ht="13.5" thickBot="1">
      <c r="B32" s="220"/>
      <c r="C32" s="234"/>
      <c r="D32" s="234"/>
      <c r="E32" s="232"/>
      <c r="F32" s="224"/>
      <c r="G32" s="274"/>
    </row>
    <row r="33" spans="2:7" ht="127.5">
      <c r="B33" s="221">
        <v>4</v>
      </c>
      <c r="C33" s="233" t="s">
        <v>327</v>
      </c>
      <c r="D33" s="221" t="s">
        <v>328</v>
      </c>
      <c r="E33" s="221" t="s">
        <v>329</v>
      </c>
      <c r="F33" s="235" t="s">
        <v>330</v>
      </c>
      <c r="G33" s="246"/>
    </row>
    <row r="34" spans="2:6" ht="13.5" thickBot="1">
      <c r="B34" s="247"/>
      <c r="C34" s="247"/>
      <c r="D34" s="247"/>
      <c r="E34" s="247"/>
      <c r="F34" s="247"/>
    </row>
  </sheetData>
  <mergeCells count="13">
    <mergeCell ref="B7:B8"/>
    <mergeCell ref="G31:G32"/>
    <mergeCell ref="G29:G30"/>
    <mergeCell ref="C5:F5"/>
    <mergeCell ref="C6:F6"/>
    <mergeCell ref="F7:F8"/>
    <mergeCell ref="E7:E8"/>
    <mergeCell ref="D7:D8"/>
    <mergeCell ref="C7:C8"/>
    <mergeCell ref="B1:F1"/>
    <mergeCell ref="B2:F2"/>
    <mergeCell ref="B3:F3"/>
    <mergeCell ref="B4:F4"/>
  </mergeCells>
  <printOptions/>
  <pageMargins left="0.38" right="0.26" top="0.22" bottom="0.47" header="0.17" footer="0.19"/>
  <pageSetup firstPageNumber="13" useFirstPageNumber="1" fitToHeight="2" horizontalDpi="600" verticalDpi="600" orientation="landscape" paperSize="9" r:id="rId1"/>
  <headerFooter alignWithMargins="0">
    <oddFooter>&amp;C&amp;P</oddFooter>
  </headerFooter>
  <rowBreaks count="1" manualBreakCount="1">
    <brk id="2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dc:creator>
  <cp:keywords/>
  <dc:description/>
  <cp:lastModifiedBy>Agnes</cp:lastModifiedBy>
  <cp:lastPrinted>2008-11-27T04:26:01Z</cp:lastPrinted>
  <dcterms:created xsi:type="dcterms:W3CDTF">2007-07-17T09:28:26Z</dcterms:created>
  <dcterms:modified xsi:type="dcterms:W3CDTF">2008-11-28T03:01:42Z</dcterms:modified>
  <cp:category/>
  <cp:version/>
  <cp:contentType/>
  <cp:contentStatus/>
</cp:coreProperties>
</file>